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4\отчети за страницата на РИОСВ Пловдив\"/>
    </mc:Choice>
  </mc:AlternateContent>
  <bookViews>
    <workbookView xWindow="0" yWindow="0" windowWidth="28800" windowHeight="12300" firstSheet="5" activeTab="8"/>
  </bookViews>
  <sheets>
    <sheet name="OTCHET-agreg pokazateli 012024 " sheetId="3" r:id="rId1"/>
    <sheet name="OTCHET-agreg pokazateli 022024 " sheetId="4" r:id="rId2"/>
    <sheet name="OTCHET-agreg pokazateli 032024 " sheetId="5" r:id="rId3"/>
    <sheet name="OTCHET-agreg pokazateli 042024 " sheetId="6" r:id="rId4"/>
    <sheet name="OTCHET-agreg pokazateli 052024 " sheetId="7" r:id="rId5"/>
    <sheet name="OTCHET-agreg pokazateli 062024 " sheetId="8" r:id="rId6"/>
    <sheet name="OTCHET-agreg pokazateli 072024 " sheetId="9" r:id="rId7"/>
    <sheet name="OTCHET-agreg pokazateli 082024 " sheetId="10" r:id="rId8"/>
    <sheet name="OTCHET-agreg pokazateli 092024 "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11" l="1"/>
  <c r="H107" i="11"/>
  <c r="G107" i="11"/>
  <c r="B107" i="11"/>
  <c r="J96" i="11"/>
  <c r="I96" i="11"/>
  <c r="H96" i="11"/>
  <c r="F96" i="11" s="1"/>
  <c r="G96" i="11"/>
  <c r="E96" i="11"/>
  <c r="J95" i="11"/>
  <c r="I95" i="11"/>
  <c r="H95" i="11"/>
  <c r="F95" i="11" s="1"/>
  <c r="G95" i="11"/>
  <c r="E95" i="11"/>
  <c r="J94" i="11"/>
  <c r="I94" i="11"/>
  <c r="H94" i="11"/>
  <c r="G94" i="11"/>
  <c r="F94" i="11"/>
  <c r="E94" i="11"/>
  <c r="J93" i="11"/>
  <c r="I93" i="11"/>
  <c r="H93" i="11"/>
  <c r="G93" i="11"/>
  <c r="F93" i="11" s="1"/>
  <c r="E93" i="11"/>
  <c r="J92" i="11"/>
  <c r="F92" i="11" s="1"/>
  <c r="I92" i="11"/>
  <c r="H92" i="11"/>
  <c r="G92" i="11"/>
  <c r="E92" i="11"/>
  <c r="J91" i="11"/>
  <c r="I91" i="11"/>
  <c r="H91" i="11"/>
  <c r="G91" i="11"/>
  <c r="F91" i="11" s="1"/>
  <c r="E91" i="11"/>
  <c r="J90" i="11"/>
  <c r="I90" i="11"/>
  <c r="H90" i="11"/>
  <c r="G90" i="11"/>
  <c r="F90" i="11"/>
  <c r="E90" i="11"/>
  <c r="J89" i="11"/>
  <c r="I89" i="11"/>
  <c r="H89" i="11"/>
  <c r="F89" i="11" s="1"/>
  <c r="G89" i="11"/>
  <c r="E89" i="11"/>
  <c r="J88" i="11"/>
  <c r="J86" i="11" s="1"/>
  <c r="I88" i="11"/>
  <c r="H88" i="11"/>
  <c r="G88" i="11"/>
  <c r="F88" i="11" s="1"/>
  <c r="E88" i="11"/>
  <c r="J87" i="11"/>
  <c r="I87" i="11"/>
  <c r="H87" i="11"/>
  <c r="H86" i="11" s="1"/>
  <c r="G87" i="11"/>
  <c r="F87" i="11" s="1"/>
  <c r="E87" i="11"/>
  <c r="E86" i="11" s="1"/>
  <c r="M86" i="11"/>
  <c r="L86" i="11"/>
  <c r="K86" i="11"/>
  <c r="I86" i="11"/>
  <c r="J85" i="11"/>
  <c r="I85" i="11"/>
  <c r="H85" i="11"/>
  <c r="G85" i="11"/>
  <c r="F85" i="11" s="1"/>
  <c r="E85" i="11"/>
  <c r="J84" i="11"/>
  <c r="I84" i="11"/>
  <c r="H84" i="11"/>
  <c r="G84" i="11"/>
  <c r="F84" i="11"/>
  <c r="E84" i="11"/>
  <c r="J83" i="11"/>
  <c r="I83" i="11"/>
  <c r="H83" i="11"/>
  <c r="F83" i="11" s="1"/>
  <c r="G83" i="11"/>
  <c r="E83" i="11"/>
  <c r="J82" i="11"/>
  <c r="J77" i="11" s="1"/>
  <c r="I82" i="11"/>
  <c r="F82" i="11" s="1"/>
  <c r="H82" i="11"/>
  <c r="G82" i="11"/>
  <c r="E82" i="11"/>
  <c r="F81" i="11"/>
  <c r="J80" i="11"/>
  <c r="I80" i="11"/>
  <c r="I77" i="11" s="1"/>
  <c r="H80" i="11"/>
  <c r="H77" i="11" s="1"/>
  <c r="G80" i="11"/>
  <c r="F80" i="11" s="1"/>
  <c r="E80" i="11"/>
  <c r="J79" i="11"/>
  <c r="I79" i="11"/>
  <c r="H79" i="11"/>
  <c r="G79" i="11"/>
  <c r="G77" i="11" s="1"/>
  <c r="F79" i="11"/>
  <c r="F77" i="11" s="1"/>
  <c r="E79" i="11"/>
  <c r="J78" i="11"/>
  <c r="I78" i="11"/>
  <c r="H78" i="11"/>
  <c r="G78" i="11"/>
  <c r="F78" i="11"/>
  <c r="E78" i="11"/>
  <c r="M77" i="11"/>
  <c r="L77" i="11"/>
  <c r="K77" i="11"/>
  <c r="E77" i="11"/>
  <c r="M76" i="11"/>
  <c r="L76" i="11"/>
  <c r="K76" i="11"/>
  <c r="J76" i="11"/>
  <c r="I76" i="11"/>
  <c r="H76" i="11"/>
  <c r="G76" i="11"/>
  <c r="F76" i="11"/>
  <c r="E76" i="11"/>
  <c r="M75" i="11"/>
  <c r="L75" i="11"/>
  <c r="K75" i="11"/>
  <c r="J75" i="11"/>
  <c r="I75" i="11"/>
  <c r="H75" i="11"/>
  <c r="G75" i="11"/>
  <c r="G68" i="11" s="1"/>
  <c r="E75" i="11"/>
  <c r="M74" i="11"/>
  <c r="L74" i="11"/>
  <c r="K74" i="11"/>
  <c r="J74" i="11"/>
  <c r="I74" i="11"/>
  <c r="H74" i="11"/>
  <c r="F74" i="11" s="1"/>
  <c r="G74" i="11"/>
  <c r="E74" i="11"/>
  <c r="M73" i="11"/>
  <c r="L73" i="11"/>
  <c r="K73" i="11"/>
  <c r="J73" i="11"/>
  <c r="I73" i="11"/>
  <c r="H73" i="11"/>
  <c r="G73" i="11"/>
  <c r="F73" i="11" s="1"/>
  <c r="E73" i="11"/>
  <c r="M72" i="11"/>
  <c r="L72" i="11"/>
  <c r="K72" i="11"/>
  <c r="J72" i="11"/>
  <c r="J68" i="11" s="1"/>
  <c r="J66" i="11" s="1"/>
  <c r="I72" i="11"/>
  <c r="H72" i="11"/>
  <c r="G72" i="11"/>
  <c r="F72" i="11" s="1"/>
  <c r="E72" i="11"/>
  <c r="M71" i="11"/>
  <c r="L71" i="11"/>
  <c r="K71" i="11"/>
  <c r="J71" i="11"/>
  <c r="I71" i="11"/>
  <c r="H71" i="11"/>
  <c r="G71" i="11"/>
  <c r="F71" i="11" s="1"/>
  <c r="E71" i="11"/>
  <c r="M70" i="11"/>
  <c r="L70" i="11"/>
  <c r="K70" i="11"/>
  <c r="J70" i="11"/>
  <c r="I70" i="11"/>
  <c r="H70" i="11"/>
  <c r="G70" i="11"/>
  <c r="F70" i="11" s="1"/>
  <c r="E70" i="11"/>
  <c r="M69" i="11"/>
  <c r="M68" i="11" s="1"/>
  <c r="M66" i="11" s="1"/>
  <c r="L69" i="11"/>
  <c r="K69" i="11"/>
  <c r="J69" i="11"/>
  <c r="I69" i="11"/>
  <c r="I68" i="11" s="1"/>
  <c r="H69" i="11"/>
  <c r="G69" i="11"/>
  <c r="F69" i="11"/>
  <c r="E69" i="11"/>
  <c r="E68" i="11" s="1"/>
  <c r="E66" i="11" s="1"/>
  <c r="L68" i="11"/>
  <c r="K68" i="11"/>
  <c r="K66" i="11" s="1"/>
  <c r="F67" i="11"/>
  <c r="L66" i="11"/>
  <c r="L64" i="11"/>
  <c r="L65" i="11" s="1"/>
  <c r="K64" i="11"/>
  <c r="J63" i="11"/>
  <c r="I63" i="11"/>
  <c r="H63" i="11"/>
  <c r="G63" i="11"/>
  <c r="F63" i="11" s="1"/>
  <c r="E63" i="11"/>
  <c r="J62" i="11"/>
  <c r="I62" i="11"/>
  <c r="H62" i="11"/>
  <c r="G62" i="11"/>
  <c r="F62" i="11" s="1"/>
  <c r="E62" i="11"/>
  <c r="F61" i="11"/>
  <c r="J60" i="11"/>
  <c r="I60" i="11"/>
  <c r="H60" i="11"/>
  <c r="G60" i="11"/>
  <c r="F60" i="11"/>
  <c r="E60" i="11"/>
  <c r="J59" i="11"/>
  <c r="I59" i="11"/>
  <c r="H59" i="11"/>
  <c r="G59" i="11"/>
  <c r="F59" i="11" s="1"/>
  <c r="E59" i="11"/>
  <c r="J58" i="11"/>
  <c r="J56" i="11" s="1"/>
  <c r="I58" i="11"/>
  <c r="F58" i="11" s="1"/>
  <c r="H58" i="11"/>
  <c r="G58" i="11"/>
  <c r="E58" i="11"/>
  <c r="E56" i="11" s="1"/>
  <c r="J57" i="11"/>
  <c r="I57" i="11"/>
  <c r="H57" i="11"/>
  <c r="H56" i="11" s="1"/>
  <c r="G57" i="11"/>
  <c r="F57" i="11" s="1"/>
  <c r="F56" i="11" s="1"/>
  <c r="E57" i="11"/>
  <c r="M56" i="11"/>
  <c r="L56" i="11"/>
  <c r="K56" i="11"/>
  <c r="I56" i="11"/>
  <c r="J55" i="11"/>
  <c r="I55" i="11"/>
  <c r="H55" i="11"/>
  <c r="G55" i="11"/>
  <c r="F55" i="11" s="1"/>
  <c r="E55" i="11"/>
  <c r="J54" i="11"/>
  <c r="I54" i="11"/>
  <c r="H54" i="11"/>
  <c r="G54" i="11"/>
  <c r="F54" i="11"/>
  <c r="E54" i="11"/>
  <c r="J53" i="11"/>
  <c r="I53" i="11"/>
  <c r="H53" i="11"/>
  <c r="G53" i="11"/>
  <c r="F53" i="11"/>
  <c r="E53" i="11"/>
  <c r="J52" i="11"/>
  <c r="I52" i="11"/>
  <c r="H52" i="11"/>
  <c r="F52" i="11" s="1"/>
  <c r="G52" i="11"/>
  <c r="E52" i="11"/>
  <c r="J51" i="11"/>
  <c r="I51" i="11"/>
  <c r="H51" i="11"/>
  <c r="G51" i="11"/>
  <c r="F51" i="11" s="1"/>
  <c r="E51" i="11"/>
  <c r="J50" i="11"/>
  <c r="I50" i="11"/>
  <c r="H50" i="11"/>
  <c r="G50" i="11"/>
  <c r="F50" i="11"/>
  <c r="E50" i="11"/>
  <c r="J49" i="11"/>
  <c r="I49" i="11"/>
  <c r="H49" i="11"/>
  <c r="G49" i="11"/>
  <c r="F49" i="11"/>
  <c r="E49" i="11"/>
  <c r="J48" i="11"/>
  <c r="I48" i="11"/>
  <c r="H48" i="11"/>
  <c r="G48" i="11"/>
  <c r="F48" i="11" s="1"/>
  <c r="E48" i="11"/>
  <c r="J47" i="11"/>
  <c r="I47" i="11"/>
  <c r="H47" i="11"/>
  <c r="G47" i="11"/>
  <c r="F47" i="11" s="1"/>
  <c r="E47" i="11"/>
  <c r="J46" i="11"/>
  <c r="I46" i="11"/>
  <c r="H46" i="11"/>
  <c r="G46" i="11"/>
  <c r="F46" i="11"/>
  <c r="E46" i="11"/>
  <c r="J45" i="11"/>
  <c r="I45" i="11"/>
  <c r="H45" i="11"/>
  <c r="G45" i="11"/>
  <c r="F45" i="11"/>
  <c r="E45" i="11"/>
  <c r="J44" i="11"/>
  <c r="I44" i="11"/>
  <c r="H44" i="11"/>
  <c r="G44" i="11"/>
  <c r="F44" i="11" s="1"/>
  <c r="E44" i="11"/>
  <c r="J43" i="11"/>
  <c r="I43" i="11"/>
  <c r="H43" i="11"/>
  <c r="G43" i="11"/>
  <c r="F43" i="11" s="1"/>
  <c r="E43" i="11"/>
  <c r="J42" i="11"/>
  <c r="I42" i="11"/>
  <c r="H42" i="11"/>
  <c r="G42" i="11"/>
  <c r="F42" i="11"/>
  <c r="E42" i="11"/>
  <c r="E39" i="11" s="1"/>
  <c r="E38" i="11" s="1"/>
  <c r="J41" i="11"/>
  <c r="I41" i="11"/>
  <c r="H41" i="11"/>
  <c r="G41" i="11"/>
  <c r="F41" i="11"/>
  <c r="E41" i="11"/>
  <c r="J40" i="11"/>
  <c r="J39" i="11" s="1"/>
  <c r="J38" i="11" s="1"/>
  <c r="I40" i="11"/>
  <c r="I39" i="11" s="1"/>
  <c r="I38" i="11" s="1"/>
  <c r="H40" i="11"/>
  <c r="G40" i="11"/>
  <c r="F40" i="11" s="1"/>
  <c r="F39" i="11" s="1"/>
  <c r="E40" i="11"/>
  <c r="H39" i="11"/>
  <c r="G39" i="11"/>
  <c r="G38" i="11" s="1"/>
  <c r="M38" i="11"/>
  <c r="L38" i="11"/>
  <c r="K38" i="11"/>
  <c r="H38" i="11"/>
  <c r="J37" i="11"/>
  <c r="I37" i="11"/>
  <c r="H37" i="11"/>
  <c r="G37" i="11"/>
  <c r="F37" i="11"/>
  <c r="E37" i="11"/>
  <c r="J36" i="11"/>
  <c r="I36" i="11"/>
  <c r="H36" i="11"/>
  <c r="G36" i="11"/>
  <c r="F36" i="11" s="1"/>
  <c r="E36" i="11"/>
  <c r="F35" i="11"/>
  <c r="F34" i="11"/>
  <c r="J33" i="11"/>
  <c r="I33" i="11"/>
  <c r="H33" i="11"/>
  <c r="G33" i="11"/>
  <c r="F33" i="11" s="1"/>
  <c r="E33" i="11"/>
  <c r="J32" i="11"/>
  <c r="J25" i="11" s="1"/>
  <c r="J22" i="11" s="1"/>
  <c r="J64" i="11" s="1"/>
  <c r="I32" i="11"/>
  <c r="H32" i="11"/>
  <c r="G32" i="11"/>
  <c r="F32" i="11" s="1"/>
  <c r="E32" i="11"/>
  <c r="E25" i="11" s="1"/>
  <c r="J31" i="11"/>
  <c r="I31" i="11"/>
  <c r="H31" i="11"/>
  <c r="H25" i="11" s="1"/>
  <c r="H22" i="11" s="1"/>
  <c r="H64" i="11" s="1"/>
  <c r="G31" i="11"/>
  <c r="F31" i="11" s="1"/>
  <c r="E31" i="11"/>
  <c r="J30" i="11"/>
  <c r="I30" i="11"/>
  <c r="H30" i="11"/>
  <c r="G30" i="11"/>
  <c r="F30" i="11"/>
  <c r="E30" i="11"/>
  <c r="J29" i="11"/>
  <c r="I29" i="11"/>
  <c r="H29" i="11"/>
  <c r="G29" i="11"/>
  <c r="F29" i="11" s="1"/>
  <c r="E29" i="11"/>
  <c r="J28" i="11"/>
  <c r="F28" i="11" s="1"/>
  <c r="I28" i="11"/>
  <c r="H28" i="11"/>
  <c r="G28" i="11"/>
  <c r="E28" i="11"/>
  <c r="J27" i="11"/>
  <c r="I27" i="11"/>
  <c r="H27" i="11"/>
  <c r="G27" i="11"/>
  <c r="F27" i="11" s="1"/>
  <c r="E27" i="11"/>
  <c r="J26" i="11"/>
  <c r="I26" i="11"/>
  <c r="I25" i="11" s="1"/>
  <c r="H26" i="11"/>
  <c r="G26" i="11"/>
  <c r="F26" i="11"/>
  <c r="E26" i="11"/>
  <c r="M25" i="11"/>
  <c r="L25" i="11"/>
  <c r="K25" i="11"/>
  <c r="G25" i="11"/>
  <c r="G22" i="11" s="1"/>
  <c r="F24" i="11"/>
  <c r="J23" i="11"/>
  <c r="I23" i="11"/>
  <c r="H23" i="11"/>
  <c r="G23" i="11"/>
  <c r="F23" i="11"/>
  <c r="E23" i="11"/>
  <c r="E22" i="11" s="1"/>
  <c r="E64" i="11" s="1"/>
  <c r="M22" i="11"/>
  <c r="M64" i="11" s="1"/>
  <c r="M65" i="11" s="1"/>
  <c r="L22" i="11"/>
  <c r="K22" i="11"/>
  <c r="F15" i="11"/>
  <c r="E15" i="11"/>
  <c r="F13" i="11"/>
  <c r="E13" i="11"/>
  <c r="B13" i="11"/>
  <c r="I11" i="11"/>
  <c r="H11" i="11"/>
  <c r="F11" i="11"/>
  <c r="B11" i="11"/>
  <c r="B8" i="11"/>
  <c r="J107" i="10"/>
  <c r="H107" i="10"/>
  <c r="G107" i="10"/>
  <c r="B107" i="10"/>
  <c r="J96" i="10"/>
  <c r="I96" i="10"/>
  <c r="H96" i="10"/>
  <c r="F96" i="10" s="1"/>
  <c r="G96" i="10"/>
  <c r="E96" i="10"/>
  <c r="J95" i="10"/>
  <c r="I95" i="10"/>
  <c r="H95" i="10"/>
  <c r="G95" i="10"/>
  <c r="F95" i="10" s="1"/>
  <c r="E95" i="10"/>
  <c r="J94" i="10"/>
  <c r="I94" i="10"/>
  <c r="H94" i="10"/>
  <c r="G94" i="10"/>
  <c r="F94" i="10" s="1"/>
  <c r="E94" i="10"/>
  <c r="J93" i="10"/>
  <c r="I93" i="10"/>
  <c r="H93" i="10"/>
  <c r="G93" i="10"/>
  <c r="F93" i="10" s="1"/>
  <c r="E93" i="10"/>
  <c r="J92" i="10"/>
  <c r="I92" i="10"/>
  <c r="H92" i="10"/>
  <c r="F92" i="10" s="1"/>
  <c r="G92" i="10"/>
  <c r="E92" i="10"/>
  <c r="J91" i="10"/>
  <c r="I91" i="10"/>
  <c r="H91" i="10"/>
  <c r="G91" i="10"/>
  <c r="F91" i="10"/>
  <c r="E91" i="10"/>
  <c r="J90" i="10"/>
  <c r="I90" i="10"/>
  <c r="H90" i="10"/>
  <c r="G90" i="10"/>
  <c r="F90" i="10" s="1"/>
  <c r="E90" i="10"/>
  <c r="J89" i="10"/>
  <c r="I89" i="10"/>
  <c r="H89" i="10"/>
  <c r="G89" i="10"/>
  <c r="F89" i="10" s="1"/>
  <c r="E89" i="10"/>
  <c r="J88" i="10"/>
  <c r="I88" i="10"/>
  <c r="H88" i="10"/>
  <c r="G88" i="10"/>
  <c r="F88" i="10" s="1"/>
  <c r="E88" i="10"/>
  <c r="J87" i="10"/>
  <c r="I87" i="10"/>
  <c r="I86" i="10" s="1"/>
  <c r="H87" i="10"/>
  <c r="G87" i="10"/>
  <c r="F87" i="10" s="1"/>
  <c r="E87" i="10"/>
  <c r="E86" i="10" s="1"/>
  <c r="M86" i="10"/>
  <c r="L86" i="10"/>
  <c r="K86" i="10"/>
  <c r="J86" i="10"/>
  <c r="H86" i="10"/>
  <c r="J85" i="10"/>
  <c r="I85" i="10"/>
  <c r="H85" i="10"/>
  <c r="G85" i="10"/>
  <c r="F85" i="10"/>
  <c r="E85" i="10"/>
  <c r="J84" i="10"/>
  <c r="I84" i="10"/>
  <c r="F84" i="10" s="1"/>
  <c r="H84" i="10"/>
  <c r="G84" i="10"/>
  <c r="E84" i="10"/>
  <c r="J83" i="10"/>
  <c r="I83" i="10"/>
  <c r="H83" i="10"/>
  <c r="G83" i="10"/>
  <c r="F83" i="10" s="1"/>
  <c r="E83" i="10"/>
  <c r="J82" i="10"/>
  <c r="I82" i="10"/>
  <c r="H82" i="10"/>
  <c r="G82" i="10"/>
  <c r="F82" i="10" s="1"/>
  <c r="E82" i="10"/>
  <c r="F81" i="10"/>
  <c r="J80" i="10"/>
  <c r="I80" i="10"/>
  <c r="H80" i="10"/>
  <c r="G80" i="10"/>
  <c r="F80" i="10" s="1"/>
  <c r="E80" i="10"/>
  <c r="J79" i="10"/>
  <c r="I79" i="10"/>
  <c r="H79" i="10"/>
  <c r="G79" i="10"/>
  <c r="G77" i="10" s="1"/>
  <c r="E79" i="10"/>
  <c r="J78" i="10"/>
  <c r="J77" i="10" s="1"/>
  <c r="I78" i="10"/>
  <c r="I77" i="10" s="1"/>
  <c r="H78" i="10"/>
  <c r="H77" i="10" s="1"/>
  <c r="G78" i="10"/>
  <c r="F78" i="10" s="1"/>
  <c r="E78" i="10"/>
  <c r="E77" i="10" s="1"/>
  <c r="M77" i="10"/>
  <c r="L77" i="10"/>
  <c r="K77" i="10"/>
  <c r="M76" i="10"/>
  <c r="L76" i="10"/>
  <c r="K76" i="10"/>
  <c r="J76" i="10"/>
  <c r="I76" i="10"/>
  <c r="H76" i="10"/>
  <c r="G76" i="10"/>
  <c r="F76" i="10" s="1"/>
  <c r="E76" i="10"/>
  <c r="M75" i="10"/>
  <c r="L75" i="10"/>
  <c r="K75" i="10"/>
  <c r="J75" i="10"/>
  <c r="I75" i="10"/>
  <c r="H75" i="10"/>
  <c r="G75" i="10"/>
  <c r="F75" i="10"/>
  <c r="E75" i="10"/>
  <c r="M74" i="10"/>
  <c r="L74" i="10"/>
  <c r="K74" i="10"/>
  <c r="J74" i="10"/>
  <c r="I74" i="10"/>
  <c r="H74" i="10"/>
  <c r="G74" i="10"/>
  <c r="F74" i="10"/>
  <c r="E74" i="10"/>
  <c r="M73" i="10"/>
  <c r="L73" i="10"/>
  <c r="K73" i="10"/>
  <c r="J73" i="10"/>
  <c r="I73" i="10"/>
  <c r="H73" i="10"/>
  <c r="G73" i="10"/>
  <c r="F73" i="10" s="1"/>
  <c r="E73" i="10"/>
  <c r="M72" i="10"/>
  <c r="L72" i="10"/>
  <c r="K72" i="10"/>
  <c r="J72" i="10"/>
  <c r="I72" i="10"/>
  <c r="H72" i="10"/>
  <c r="G72" i="10"/>
  <c r="F72" i="10" s="1"/>
  <c r="E72" i="10"/>
  <c r="M71" i="10"/>
  <c r="L71" i="10"/>
  <c r="K71" i="10"/>
  <c r="J71" i="10"/>
  <c r="I71" i="10"/>
  <c r="H71" i="10"/>
  <c r="G71" i="10"/>
  <c r="F71" i="10" s="1"/>
  <c r="E71" i="10"/>
  <c r="M70" i="10"/>
  <c r="L70" i="10"/>
  <c r="K70" i="10"/>
  <c r="J70" i="10"/>
  <c r="J68" i="10" s="1"/>
  <c r="I70" i="10"/>
  <c r="H70" i="10"/>
  <c r="G70" i="10"/>
  <c r="F70" i="10" s="1"/>
  <c r="E70" i="10"/>
  <c r="M69" i="10"/>
  <c r="L69" i="10"/>
  <c r="K69" i="10"/>
  <c r="K68" i="10" s="1"/>
  <c r="K66" i="10" s="1"/>
  <c r="J69" i="10"/>
  <c r="I69" i="10"/>
  <c r="I68" i="10" s="1"/>
  <c r="H69" i="10"/>
  <c r="H68" i="10" s="1"/>
  <c r="G69" i="10"/>
  <c r="E69" i="10"/>
  <c r="M68" i="10"/>
  <c r="M66" i="10" s="1"/>
  <c r="L68" i="10"/>
  <c r="L66" i="10" s="1"/>
  <c r="E68" i="10"/>
  <c r="E66" i="10" s="1"/>
  <c r="F67" i="10"/>
  <c r="J63" i="10"/>
  <c r="I63" i="10"/>
  <c r="H63" i="10"/>
  <c r="G63" i="10"/>
  <c r="F63" i="10" s="1"/>
  <c r="E63" i="10"/>
  <c r="J62" i="10"/>
  <c r="I62" i="10"/>
  <c r="H62" i="10"/>
  <c r="G62" i="10"/>
  <c r="F62" i="10"/>
  <c r="E62" i="10"/>
  <c r="F61" i="10"/>
  <c r="J60" i="10"/>
  <c r="I60" i="10"/>
  <c r="H60" i="10"/>
  <c r="G60" i="10"/>
  <c r="F60" i="10" s="1"/>
  <c r="E60" i="10"/>
  <c r="J59" i="10"/>
  <c r="I59" i="10"/>
  <c r="H59" i="10"/>
  <c r="G59" i="10"/>
  <c r="F59" i="10" s="1"/>
  <c r="E59" i="10"/>
  <c r="J58" i="10"/>
  <c r="I58" i="10"/>
  <c r="H58" i="10"/>
  <c r="H56" i="10" s="1"/>
  <c r="G58" i="10"/>
  <c r="F58" i="10" s="1"/>
  <c r="E58" i="10"/>
  <c r="J57" i="10"/>
  <c r="I57" i="10"/>
  <c r="I56" i="10" s="1"/>
  <c r="H57" i="10"/>
  <c r="G57" i="10"/>
  <c r="F57" i="10"/>
  <c r="E57" i="10"/>
  <c r="E56" i="10" s="1"/>
  <c r="M56" i="10"/>
  <c r="L56" i="10"/>
  <c r="K56" i="10"/>
  <c r="J56" i="10"/>
  <c r="G56" i="10"/>
  <c r="J55" i="10"/>
  <c r="I55" i="10"/>
  <c r="H55" i="10"/>
  <c r="G55" i="10"/>
  <c r="F55" i="10"/>
  <c r="E55" i="10"/>
  <c r="J54" i="10"/>
  <c r="F54" i="10" s="1"/>
  <c r="I54" i="10"/>
  <c r="H54" i="10"/>
  <c r="G54" i="10"/>
  <c r="E54" i="10"/>
  <c r="J53" i="10"/>
  <c r="I53" i="10"/>
  <c r="H53" i="10"/>
  <c r="G53" i="10"/>
  <c r="F53" i="10" s="1"/>
  <c r="E53" i="10"/>
  <c r="J52" i="10"/>
  <c r="I52" i="10"/>
  <c r="H52" i="10"/>
  <c r="G52" i="10"/>
  <c r="F52" i="10" s="1"/>
  <c r="E52" i="10"/>
  <c r="J51" i="10"/>
  <c r="I51" i="10"/>
  <c r="H51" i="10"/>
  <c r="G51" i="10"/>
  <c r="F51" i="10"/>
  <c r="E51" i="10"/>
  <c r="J50" i="10"/>
  <c r="F50" i="10" s="1"/>
  <c r="I50" i="10"/>
  <c r="H50" i="10"/>
  <c r="G50" i="10"/>
  <c r="E50" i="10"/>
  <c r="J49" i="10"/>
  <c r="I49" i="10"/>
  <c r="H49" i="10"/>
  <c r="G49" i="10"/>
  <c r="F49" i="10" s="1"/>
  <c r="E49" i="10"/>
  <c r="J48" i="10"/>
  <c r="I48" i="10"/>
  <c r="H48" i="10"/>
  <c r="G48" i="10"/>
  <c r="F48" i="10" s="1"/>
  <c r="E48" i="10"/>
  <c r="J47" i="10"/>
  <c r="I47" i="10"/>
  <c r="H47" i="10"/>
  <c r="G47" i="10"/>
  <c r="F47" i="10"/>
  <c r="E47" i="10"/>
  <c r="J46" i="10"/>
  <c r="F46" i="10" s="1"/>
  <c r="I46" i="10"/>
  <c r="H46" i="10"/>
  <c r="G46" i="10"/>
  <c r="E46" i="10"/>
  <c r="J45" i="10"/>
  <c r="I45" i="10"/>
  <c r="H45" i="10"/>
  <c r="G45" i="10"/>
  <c r="F45" i="10" s="1"/>
  <c r="E45" i="10"/>
  <c r="J44" i="10"/>
  <c r="I44" i="10"/>
  <c r="H44" i="10"/>
  <c r="G44" i="10"/>
  <c r="F44" i="10" s="1"/>
  <c r="E44" i="10"/>
  <c r="J43" i="10"/>
  <c r="I43" i="10"/>
  <c r="H43" i="10"/>
  <c r="G43" i="10"/>
  <c r="F43" i="10"/>
  <c r="E43" i="10"/>
  <c r="J42" i="10"/>
  <c r="I42" i="10"/>
  <c r="H42" i="10"/>
  <c r="G42" i="10"/>
  <c r="F42" i="10"/>
  <c r="E42" i="10"/>
  <c r="J41" i="10"/>
  <c r="I41" i="10"/>
  <c r="I39" i="10" s="1"/>
  <c r="I38" i="10" s="1"/>
  <c r="H41" i="10"/>
  <c r="G41" i="10"/>
  <c r="F41" i="10" s="1"/>
  <c r="E41" i="10"/>
  <c r="J40" i="10"/>
  <c r="J39" i="10" s="1"/>
  <c r="J38" i="10" s="1"/>
  <c r="I40" i="10"/>
  <c r="H40" i="10"/>
  <c r="H39" i="10" s="1"/>
  <c r="H38" i="10" s="1"/>
  <c r="G40" i="10"/>
  <c r="G39" i="10" s="1"/>
  <c r="G38" i="10" s="1"/>
  <c r="F40" i="10"/>
  <c r="E40" i="10"/>
  <c r="E39" i="10"/>
  <c r="M38" i="10"/>
  <c r="L38" i="10"/>
  <c r="K38" i="10"/>
  <c r="E38" i="10"/>
  <c r="J37" i="10"/>
  <c r="I37" i="10"/>
  <c r="H37" i="10"/>
  <c r="G37" i="10"/>
  <c r="F37" i="10" s="1"/>
  <c r="E37" i="10"/>
  <c r="J36" i="10"/>
  <c r="I36" i="10"/>
  <c r="H36" i="10"/>
  <c r="F36" i="10" s="1"/>
  <c r="G36" i="10"/>
  <c r="E36" i="10"/>
  <c r="F35" i="10"/>
  <c r="F34" i="10"/>
  <c r="J33" i="10"/>
  <c r="I33" i="10"/>
  <c r="H33" i="10"/>
  <c r="F33" i="10" s="1"/>
  <c r="G33" i="10"/>
  <c r="E33" i="10"/>
  <c r="J32" i="10"/>
  <c r="I32" i="10"/>
  <c r="H32" i="10"/>
  <c r="H25" i="10" s="1"/>
  <c r="H22" i="10" s="1"/>
  <c r="H64" i="10" s="1"/>
  <c r="G32" i="10"/>
  <c r="F32" i="10" s="1"/>
  <c r="E32" i="10"/>
  <c r="J31" i="10"/>
  <c r="I31" i="10"/>
  <c r="I25" i="10" s="1"/>
  <c r="I22" i="10" s="1"/>
  <c r="H31" i="10"/>
  <c r="G31" i="10"/>
  <c r="F31" i="10"/>
  <c r="E31" i="10"/>
  <c r="E25" i="10" s="1"/>
  <c r="E22" i="10" s="1"/>
  <c r="E64" i="10" s="1"/>
  <c r="J30" i="10"/>
  <c r="I30" i="10"/>
  <c r="H30" i="10"/>
  <c r="G30" i="10"/>
  <c r="F30" i="10" s="1"/>
  <c r="E30" i="10"/>
  <c r="J29" i="10"/>
  <c r="I29" i="10"/>
  <c r="H29" i="10"/>
  <c r="G29" i="10"/>
  <c r="F29" i="10" s="1"/>
  <c r="E29" i="10"/>
  <c r="J28" i="10"/>
  <c r="I28" i="10"/>
  <c r="H28" i="10"/>
  <c r="G28" i="10"/>
  <c r="F28" i="10" s="1"/>
  <c r="E28" i="10"/>
  <c r="J27" i="10"/>
  <c r="I27" i="10"/>
  <c r="H27" i="10"/>
  <c r="G27" i="10"/>
  <c r="F27" i="10"/>
  <c r="E27" i="10"/>
  <c r="J26" i="10"/>
  <c r="J25" i="10" s="1"/>
  <c r="I26" i="10"/>
  <c r="H26" i="10"/>
  <c r="G26" i="10"/>
  <c r="F26" i="10" s="1"/>
  <c r="F25" i="10" s="1"/>
  <c r="E26" i="10"/>
  <c r="M25" i="10"/>
  <c r="M22" i="10" s="1"/>
  <c r="M64" i="10" s="1"/>
  <c r="L25" i="10"/>
  <c r="L22" i="10" s="1"/>
  <c r="L64" i="10" s="1"/>
  <c r="K25" i="10"/>
  <c r="F24" i="10"/>
  <c r="J23" i="10"/>
  <c r="J22" i="10" s="1"/>
  <c r="I23" i="10"/>
  <c r="H23" i="10"/>
  <c r="G23" i="10"/>
  <c r="F23" i="10" s="1"/>
  <c r="F22" i="10" s="1"/>
  <c r="E23" i="10"/>
  <c r="K22" i="10"/>
  <c r="K64" i="10" s="1"/>
  <c r="F15" i="10"/>
  <c r="E15" i="10"/>
  <c r="F13" i="10"/>
  <c r="E13" i="10"/>
  <c r="B13" i="10"/>
  <c r="I11" i="10"/>
  <c r="H11" i="10"/>
  <c r="F11" i="10"/>
  <c r="B11" i="10"/>
  <c r="B8" i="10"/>
  <c r="I66" i="11" l="1"/>
  <c r="E65" i="11"/>
  <c r="E105" i="11"/>
  <c r="F22" i="11"/>
  <c r="F64" i="11" s="1"/>
  <c r="F38" i="11"/>
  <c r="J65" i="11"/>
  <c r="J105" i="11"/>
  <c r="I22" i="11"/>
  <c r="I64" i="11" s="1"/>
  <c r="F25" i="11"/>
  <c r="K65" i="11"/>
  <c r="G66" i="11"/>
  <c r="F86" i="11"/>
  <c r="F75" i="11"/>
  <c r="F68" i="11" s="1"/>
  <c r="F66" i="11" s="1"/>
  <c r="H68" i="11"/>
  <c r="H66" i="11" s="1"/>
  <c r="H105" i="11" s="1"/>
  <c r="G56" i="11"/>
  <c r="G64" i="11" s="1"/>
  <c r="G86" i="11"/>
  <c r="J64" i="10"/>
  <c r="F39" i="10"/>
  <c r="F38" i="10" s="1"/>
  <c r="H66" i="10"/>
  <c r="H105" i="10"/>
  <c r="H65" i="10"/>
  <c r="F86" i="10"/>
  <c r="K65" i="10"/>
  <c r="I64" i="10"/>
  <c r="I66" i="10"/>
  <c r="E65" i="10"/>
  <c r="E105" i="10"/>
  <c r="L65" i="10"/>
  <c r="M65" i="10"/>
  <c r="F56" i="10"/>
  <c r="J66" i="10"/>
  <c r="F64" i="10"/>
  <c r="F77" i="10"/>
  <c r="G22" i="10"/>
  <c r="G64" i="10" s="1"/>
  <c r="G25" i="10"/>
  <c r="F79" i="10"/>
  <c r="G68" i="10"/>
  <c r="F69" i="10"/>
  <c r="F68" i="10" s="1"/>
  <c r="G86" i="10"/>
  <c r="J107" i="9"/>
  <c r="H107" i="9"/>
  <c r="G107" i="9"/>
  <c r="B107" i="9"/>
  <c r="J96" i="9"/>
  <c r="I96" i="9"/>
  <c r="H96" i="9"/>
  <c r="G96" i="9"/>
  <c r="F96" i="9" s="1"/>
  <c r="E96" i="9"/>
  <c r="J95" i="9"/>
  <c r="I95" i="9"/>
  <c r="H95" i="9"/>
  <c r="G95" i="9"/>
  <c r="E95" i="9"/>
  <c r="J94" i="9"/>
  <c r="I94" i="9"/>
  <c r="H94" i="9"/>
  <c r="G94" i="9"/>
  <c r="E94" i="9"/>
  <c r="J93" i="9"/>
  <c r="I93" i="9"/>
  <c r="H93" i="9"/>
  <c r="G93" i="9"/>
  <c r="E93" i="9"/>
  <c r="J92" i="9"/>
  <c r="I92" i="9"/>
  <c r="H92" i="9"/>
  <c r="G92" i="9"/>
  <c r="F92" i="9" s="1"/>
  <c r="E92" i="9"/>
  <c r="J91" i="9"/>
  <c r="I91" i="9"/>
  <c r="H91" i="9"/>
  <c r="G91" i="9"/>
  <c r="E91" i="9"/>
  <c r="J90" i="9"/>
  <c r="I90" i="9"/>
  <c r="H90" i="9"/>
  <c r="G90" i="9"/>
  <c r="E90" i="9"/>
  <c r="J89" i="9"/>
  <c r="I89" i="9"/>
  <c r="H89" i="9"/>
  <c r="G89" i="9"/>
  <c r="E89" i="9"/>
  <c r="J88" i="9"/>
  <c r="I88" i="9"/>
  <c r="H88" i="9"/>
  <c r="G88" i="9"/>
  <c r="F88" i="9" s="1"/>
  <c r="E88" i="9"/>
  <c r="J87" i="9"/>
  <c r="I87" i="9"/>
  <c r="H87" i="9"/>
  <c r="H86" i="9" s="1"/>
  <c r="G87" i="9"/>
  <c r="E87" i="9"/>
  <c r="M86" i="9"/>
  <c r="L86" i="9"/>
  <c r="K86" i="9"/>
  <c r="J86" i="9"/>
  <c r="J85" i="9"/>
  <c r="F85" i="9" s="1"/>
  <c r="I85" i="9"/>
  <c r="H85" i="9"/>
  <c r="G85" i="9"/>
  <c r="E85" i="9"/>
  <c r="J84" i="9"/>
  <c r="I84" i="9"/>
  <c r="H84" i="9"/>
  <c r="G84" i="9"/>
  <c r="E84" i="9"/>
  <c r="J83" i="9"/>
  <c r="I83" i="9"/>
  <c r="H83" i="9"/>
  <c r="G83" i="9"/>
  <c r="E83" i="9"/>
  <c r="J82" i="9"/>
  <c r="I82" i="9"/>
  <c r="H82" i="9"/>
  <c r="G82" i="9"/>
  <c r="E82" i="9"/>
  <c r="F81" i="9"/>
  <c r="J80" i="9"/>
  <c r="I80" i="9"/>
  <c r="H80" i="9"/>
  <c r="G80" i="9"/>
  <c r="E80" i="9"/>
  <c r="J79" i="9"/>
  <c r="I79" i="9"/>
  <c r="H79" i="9"/>
  <c r="G79" i="9"/>
  <c r="F79" i="9" s="1"/>
  <c r="E79" i="9"/>
  <c r="J78" i="9"/>
  <c r="I78" i="9"/>
  <c r="H78" i="9"/>
  <c r="G78" i="9"/>
  <c r="E78" i="9"/>
  <c r="M77" i="9"/>
  <c r="L77" i="9"/>
  <c r="K77" i="9"/>
  <c r="M76" i="9"/>
  <c r="L76" i="9"/>
  <c r="K76" i="9"/>
  <c r="J76" i="9"/>
  <c r="I76" i="9"/>
  <c r="H76" i="9"/>
  <c r="G76" i="9"/>
  <c r="F76" i="9" s="1"/>
  <c r="E76" i="9"/>
  <c r="M75" i="9"/>
  <c r="L75" i="9"/>
  <c r="K75" i="9"/>
  <c r="J75" i="9"/>
  <c r="I75" i="9"/>
  <c r="H75" i="9"/>
  <c r="G75" i="9"/>
  <c r="F75" i="9" s="1"/>
  <c r="E75" i="9"/>
  <c r="M74" i="9"/>
  <c r="L74" i="9"/>
  <c r="K74" i="9"/>
  <c r="J74" i="9"/>
  <c r="I74" i="9"/>
  <c r="H74" i="9"/>
  <c r="G74" i="9"/>
  <c r="E74" i="9"/>
  <c r="M73" i="9"/>
  <c r="L73" i="9"/>
  <c r="K73" i="9"/>
  <c r="J73" i="9"/>
  <c r="I73" i="9"/>
  <c r="H73" i="9"/>
  <c r="F73" i="9" s="1"/>
  <c r="G73" i="9"/>
  <c r="E73" i="9"/>
  <c r="M72" i="9"/>
  <c r="L72" i="9"/>
  <c r="K72" i="9"/>
  <c r="J72" i="9"/>
  <c r="I72" i="9"/>
  <c r="H72" i="9"/>
  <c r="G72" i="9"/>
  <c r="E72" i="9"/>
  <c r="M71" i="9"/>
  <c r="L71" i="9"/>
  <c r="K71" i="9"/>
  <c r="J71" i="9"/>
  <c r="I71" i="9"/>
  <c r="H71" i="9"/>
  <c r="G71" i="9"/>
  <c r="E71" i="9"/>
  <c r="M70" i="9"/>
  <c r="L70" i="9"/>
  <c r="K70" i="9"/>
  <c r="J70" i="9"/>
  <c r="I70" i="9"/>
  <c r="H70" i="9"/>
  <c r="G70" i="9"/>
  <c r="E70" i="9"/>
  <c r="M69" i="9"/>
  <c r="L69" i="9"/>
  <c r="L68" i="9" s="1"/>
  <c r="L66" i="9" s="1"/>
  <c r="K69" i="9"/>
  <c r="J69" i="9"/>
  <c r="I69" i="9"/>
  <c r="H69" i="9"/>
  <c r="H68" i="9" s="1"/>
  <c r="G69" i="9"/>
  <c r="E69" i="9"/>
  <c r="E68" i="9" s="1"/>
  <c r="M68" i="9"/>
  <c r="M66" i="9" s="1"/>
  <c r="K68" i="9"/>
  <c r="K66" i="9" s="1"/>
  <c r="F67" i="9"/>
  <c r="J63" i="9"/>
  <c r="I63" i="9"/>
  <c r="H63" i="9"/>
  <c r="G63" i="9"/>
  <c r="E63" i="9"/>
  <c r="J62" i="9"/>
  <c r="I62" i="9"/>
  <c r="H62" i="9"/>
  <c r="G62" i="9"/>
  <c r="E62" i="9"/>
  <c r="F61" i="9"/>
  <c r="J60" i="9"/>
  <c r="I60" i="9"/>
  <c r="H60" i="9"/>
  <c r="G60" i="9"/>
  <c r="E60" i="9"/>
  <c r="J59" i="9"/>
  <c r="I59" i="9"/>
  <c r="H59" i="9"/>
  <c r="G59" i="9"/>
  <c r="F59" i="9" s="1"/>
  <c r="E59" i="9"/>
  <c r="J58" i="9"/>
  <c r="I58" i="9"/>
  <c r="H58" i="9"/>
  <c r="H56" i="9" s="1"/>
  <c r="G58" i="9"/>
  <c r="E58" i="9"/>
  <c r="J57" i="9"/>
  <c r="J56" i="9" s="1"/>
  <c r="I57" i="9"/>
  <c r="H57" i="9"/>
  <c r="G57" i="9"/>
  <c r="F57" i="9" s="1"/>
  <c r="E57" i="9"/>
  <c r="M56" i="9"/>
  <c r="L56" i="9"/>
  <c r="K56" i="9"/>
  <c r="J55" i="9"/>
  <c r="I55" i="9"/>
  <c r="H55" i="9"/>
  <c r="G55" i="9"/>
  <c r="F55" i="9"/>
  <c r="E55" i="9"/>
  <c r="J54" i="9"/>
  <c r="I54" i="9"/>
  <c r="H54" i="9"/>
  <c r="G54" i="9"/>
  <c r="E54" i="9"/>
  <c r="J53" i="9"/>
  <c r="I53" i="9"/>
  <c r="H53" i="9"/>
  <c r="G53" i="9"/>
  <c r="E53" i="9"/>
  <c r="J52" i="9"/>
  <c r="I52" i="9"/>
  <c r="H52" i="9"/>
  <c r="F52" i="9" s="1"/>
  <c r="G52" i="9"/>
  <c r="E52" i="9"/>
  <c r="J51" i="9"/>
  <c r="I51" i="9"/>
  <c r="H51" i="9"/>
  <c r="G51" i="9"/>
  <c r="F51" i="9" s="1"/>
  <c r="E51" i="9"/>
  <c r="J50" i="9"/>
  <c r="I50" i="9"/>
  <c r="H50" i="9"/>
  <c r="G50" i="9"/>
  <c r="F50" i="9" s="1"/>
  <c r="E50" i="9"/>
  <c r="J49" i="9"/>
  <c r="I49" i="9"/>
  <c r="H49" i="9"/>
  <c r="G49" i="9"/>
  <c r="E49" i="9"/>
  <c r="J48" i="9"/>
  <c r="I48" i="9"/>
  <c r="H48" i="9"/>
  <c r="G48" i="9"/>
  <c r="E48" i="9"/>
  <c r="J47" i="9"/>
  <c r="I47" i="9"/>
  <c r="H47" i="9"/>
  <c r="G47" i="9"/>
  <c r="F47" i="9"/>
  <c r="E47" i="9"/>
  <c r="J46" i="9"/>
  <c r="I46" i="9"/>
  <c r="H46" i="9"/>
  <c r="G46" i="9"/>
  <c r="E46" i="9"/>
  <c r="J45" i="9"/>
  <c r="I45" i="9"/>
  <c r="H45" i="9"/>
  <c r="G45" i="9"/>
  <c r="E45" i="9"/>
  <c r="J44" i="9"/>
  <c r="I44" i="9"/>
  <c r="H44" i="9"/>
  <c r="G44" i="9"/>
  <c r="E44" i="9"/>
  <c r="J43" i="9"/>
  <c r="I43" i="9"/>
  <c r="H43" i="9"/>
  <c r="G43" i="9"/>
  <c r="F43" i="9" s="1"/>
  <c r="E43" i="9"/>
  <c r="J42" i="9"/>
  <c r="I42" i="9"/>
  <c r="I39" i="9" s="1"/>
  <c r="I38" i="9" s="1"/>
  <c r="H42" i="9"/>
  <c r="G42" i="9"/>
  <c r="E42" i="9"/>
  <c r="J41" i="9"/>
  <c r="I41" i="9"/>
  <c r="H41" i="9"/>
  <c r="G41" i="9"/>
  <c r="E41" i="9"/>
  <c r="E39" i="9" s="1"/>
  <c r="E38" i="9" s="1"/>
  <c r="J40" i="9"/>
  <c r="J39" i="9" s="1"/>
  <c r="J38" i="9" s="1"/>
  <c r="I40" i="9"/>
  <c r="H40" i="9"/>
  <c r="G40" i="9"/>
  <c r="F40" i="9" s="1"/>
  <c r="E40" i="9"/>
  <c r="M38" i="9"/>
  <c r="L38" i="9"/>
  <c r="K38" i="9"/>
  <c r="J37" i="9"/>
  <c r="I37" i="9"/>
  <c r="H37" i="9"/>
  <c r="G37" i="9"/>
  <c r="E37" i="9"/>
  <c r="J36" i="9"/>
  <c r="I36" i="9"/>
  <c r="H36" i="9"/>
  <c r="G36" i="9"/>
  <c r="F36" i="9" s="1"/>
  <c r="E36" i="9"/>
  <c r="F35" i="9"/>
  <c r="F34" i="9"/>
  <c r="J33" i="9"/>
  <c r="I33" i="9"/>
  <c r="H33" i="9"/>
  <c r="G33" i="9"/>
  <c r="F33" i="9" s="1"/>
  <c r="E33" i="9"/>
  <c r="J32" i="9"/>
  <c r="I32" i="9"/>
  <c r="H32" i="9"/>
  <c r="G32" i="9"/>
  <c r="F32" i="9" s="1"/>
  <c r="E32" i="9"/>
  <c r="J31" i="9"/>
  <c r="I31" i="9"/>
  <c r="H31" i="9"/>
  <c r="G31" i="9"/>
  <c r="E31" i="9"/>
  <c r="J30" i="9"/>
  <c r="I30" i="9"/>
  <c r="H30" i="9"/>
  <c r="G30" i="9"/>
  <c r="E30" i="9"/>
  <c r="J29" i="9"/>
  <c r="I29" i="9"/>
  <c r="H29" i="9"/>
  <c r="G29" i="9"/>
  <c r="F29" i="9"/>
  <c r="E29" i="9"/>
  <c r="J28" i="9"/>
  <c r="I28" i="9"/>
  <c r="H28" i="9"/>
  <c r="G28" i="9"/>
  <c r="E28" i="9"/>
  <c r="J27" i="9"/>
  <c r="I27" i="9"/>
  <c r="H27" i="9"/>
  <c r="G27" i="9"/>
  <c r="E27" i="9"/>
  <c r="J26" i="9"/>
  <c r="I26" i="9"/>
  <c r="H26" i="9"/>
  <c r="H25" i="9" s="1"/>
  <c r="G26" i="9"/>
  <c r="E26" i="9"/>
  <c r="E25" i="9" s="1"/>
  <c r="M25" i="9"/>
  <c r="M22" i="9" s="1"/>
  <c r="M64" i="9" s="1"/>
  <c r="L25" i="9"/>
  <c r="L22" i="9" s="1"/>
  <c r="L64" i="9" s="1"/>
  <c r="L65" i="9" s="1"/>
  <c r="K25" i="9"/>
  <c r="F24" i="9"/>
  <c r="J23" i="9"/>
  <c r="I23" i="9"/>
  <c r="H23" i="9"/>
  <c r="G23" i="9"/>
  <c r="F23" i="9" s="1"/>
  <c r="E23" i="9"/>
  <c r="K22" i="9"/>
  <c r="K64" i="9" s="1"/>
  <c r="F15" i="9"/>
  <c r="E15" i="9"/>
  <c r="F13" i="9"/>
  <c r="E13" i="9"/>
  <c r="B13" i="9"/>
  <c r="I11" i="9"/>
  <c r="H11" i="9"/>
  <c r="F11" i="9"/>
  <c r="B11" i="9"/>
  <c r="B8" i="9"/>
  <c r="G65" i="11" l="1"/>
  <c r="B65" i="11" s="1"/>
  <c r="G105" i="11"/>
  <c r="I105" i="11"/>
  <c r="I65" i="11"/>
  <c r="F65" i="11"/>
  <c r="F105" i="11"/>
  <c r="H65" i="11"/>
  <c r="B105" i="11"/>
  <c r="F105" i="10"/>
  <c r="I105" i="10"/>
  <c r="I65" i="10"/>
  <c r="G66" i="10"/>
  <c r="J65" i="10"/>
  <c r="J105" i="10"/>
  <c r="F66" i="10"/>
  <c r="F65" i="10" s="1"/>
  <c r="G65" i="10"/>
  <c r="G105" i="10"/>
  <c r="F60" i="9"/>
  <c r="F62" i="9"/>
  <c r="F56" i="9" s="1"/>
  <c r="J68" i="9"/>
  <c r="F94" i="9"/>
  <c r="K65" i="9"/>
  <c r="F28" i="9"/>
  <c r="H39" i="9"/>
  <c r="H38" i="9" s="1"/>
  <c r="F54" i="9"/>
  <c r="F78" i="9"/>
  <c r="J77" i="9"/>
  <c r="F93" i="9"/>
  <c r="F27" i="9"/>
  <c r="F30" i="9"/>
  <c r="J25" i="9"/>
  <c r="J22" i="9" s="1"/>
  <c r="J64" i="9" s="1"/>
  <c r="F42" i="9"/>
  <c r="F45" i="9"/>
  <c r="F48" i="9"/>
  <c r="F49" i="9"/>
  <c r="F82" i="9"/>
  <c r="E86" i="9"/>
  <c r="I86" i="9"/>
  <c r="F90" i="9"/>
  <c r="E22" i="9"/>
  <c r="E64" i="9" s="1"/>
  <c r="E65" i="9" s="1"/>
  <c r="F63" i="9"/>
  <c r="I77" i="9"/>
  <c r="F80" i="9"/>
  <c r="F77" i="9" s="1"/>
  <c r="F84" i="9"/>
  <c r="F87" i="9"/>
  <c r="F86" i="9" s="1"/>
  <c r="F95" i="9"/>
  <c r="H22" i="9"/>
  <c r="F41" i="9"/>
  <c r="F44" i="9"/>
  <c r="F58" i="9"/>
  <c r="F70" i="9"/>
  <c r="F71" i="9"/>
  <c r="F72" i="9"/>
  <c r="F74" i="9"/>
  <c r="E77" i="9"/>
  <c r="E66" i="9" s="1"/>
  <c r="F89" i="9"/>
  <c r="I25" i="9"/>
  <c r="I22" i="9" s="1"/>
  <c r="I64" i="9" s="1"/>
  <c r="F31" i="9"/>
  <c r="F37" i="9"/>
  <c r="F46" i="9"/>
  <c r="F53" i="9"/>
  <c r="E56" i="9"/>
  <c r="I56" i="9"/>
  <c r="I68" i="9"/>
  <c r="F83" i="9"/>
  <c r="F91" i="9"/>
  <c r="I66" i="9"/>
  <c r="F39" i="9"/>
  <c r="F38" i="9" s="1"/>
  <c r="M65" i="9"/>
  <c r="G25" i="9"/>
  <c r="G22" i="9" s="1"/>
  <c r="F26" i="9"/>
  <c r="F25" i="9" s="1"/>
  <c r="F22" i="9" s="1"/>
  <c r="G39" i="9"/>
  <c r="G38" i="9" s="1"/>
  <c r="G68" i="9"/>
  <c r="F69" i="9"/>
  <c r="G77" i="9"/>
  <c r="H77" i="9"/>
  <c r="H66" i="9" s="1"/>
  <c r="G56" i="9"/>
  <c r="G86" i="9"/>
  <c r="J107" i="8"/>
  <c r="H107" i="8"/>
  <c r="G107" i="8"/>
  <c r="B107" i="8"/>
  <c r="J96" i="8"/>
  <c r="I96" i="8"/>
  <c r="H96" i="8"/>
  <c r="G96" i="8"/>
  <c r="E96" i="8"/>
  <c r="J95" i="8"/>
  <c r="I95" i="8"/>
  <c r="H95" i="8"/>
  <c r="G95" i="8"/>
  <c r="E95" i="8"/>
  <c r="J94" i="8"/>
  <c r="I94" i="8"/>
  <c r="H94" i="8"/>
  <c r="G94" i="8"/>
  <c r="F94" i="8" s="1"/>
  <c r="E94" i="8"/>
  <c r="J93" i="8"/>
  <c r="I93" i="8"/>
  <c r="F93" i="8" s="1"/>
  <c r="H93" i="8"/>
  <c r="G93" i="8"/>
  <c r="E93" i="8"/>
  <c r="J92" i="8"/>
  <c r="I92" i="8"/>
  <c r="H92" i="8"/>
  <c r="G92" i="8"/>
  <c r="E92" i="8"/>
  <c r="J91" i="8"/>
  <c r="I91" i="8"/>
  <c r="H91" i="8"/>
  <c r="G91" i="8"/>
  <c r="F91" i="8" s="1"/>
  <c r="E91" i="8"/>
  <c r="J90" i="8"/>
  <c r="I90" i="8"/>
  <c r="H90" i="8"/>
  <c r="G90" i="8"/>
  <c r="E90" i="8"/>
  <c r="J89" i="8"/>
  <c r="I89" i="8"/>
  <c r="F89" i="8" s="1"/>
  <c r="H89" i="8"/>
  <c r="G89" i="8"/>
  <c r="E89" i="8"/>
  <c r="J88" i="8"/>
  <c r="I88" i="8"/>
  <c r="H88" i="8"/>
  <c r="H86" i="8" s="1"/>
  <c r="G88" i="8"/>
  <c r="E88" i="8"/>
  <c r="J87" i="8"/>
  <c r="J86" i="8" s="1"/>
  <c r="I87" i="8"/>
  <c r="H87" i="8"/>
  <c r="G87" i="8"/>
  <c r="E87" i="8"/>
  <c r="E86" i="8" s="1"/>
  <c r="M86" i="8"/>
  <c r="L86" i="8"/>
  <c r="K86" i="8"/>
  <c r="J85" i="8"/>
  <c r="I85" i="8"/>
  <c r="H85" i="8"/>
  <c r="G85" i="8"/>
  <c r="F85" i="8"/>
  <c r="E85" i="8"/>
  <c r="J84" i="8"/>
  <c r="I84" i="8"/>
  <c r="H84" i="8"/>
  <c r="G84" i="8"/>
  <c r="E84" i="8"/>
  <c r="J83" i="8"/>
  <c r="I83" i="8"/>
  <c r="H83" i="8"/>
  <c r="G83" i="8"/>
  <c r="E83" i="8"/>
  <c r="J82" i="8"/>
  <c r="I82" i="8"/>
  <c r="H82" i="8"/>
  <c r="G82" i="8"/>
  <c r="E82" i="8"/>
  <c r="F81" i="8"/>
  <c r="J80" i="8"/>
  <c r="I80" i="8"/>
  <c r="H80" i="8"/>
  <c r="G80" i="8"/>
  <c r="E80" i="8"/>
  <c r="J79" i="8"/>
  <c r="I79" i="8"/>
  <c r="I77" i="8" s="1"/>
  <c r="H79" i="8"/>
  <c r="H77" i="8" s="1"/>
  <c r="G79" i="8"/>
  <c r="E79" i="8"/>
  <c r="J78" i="8"/>
  <c r="I78" i="8"/>
  <c r="H78" i="8"/>
  <c r="G78" i="8"/>
  <c r="F78" i="8"/>
  <c r="E78" i="8"/>
  <c r="M77" i="8"/>
  <c r="L77" i="8"/>
  <c r="K77" i="8"/>
  <c r="M76" i="8"/>
  <c r="L76" i="8"/>
  <c r="K76" i="8"/>
  <c r="J76" i="8"/>
  <c r="I76" i="8"/>
  <c r="H76" i="8"/>
  <c r="G76" i="8"/>
  <c r="E76" i="8"/>
  <c r="M75" i="8"/>
  <c r="L75" i="8"/>
  <c r="K75" i="8"/>
  <c r="J75" i="8"/>
  <c r="I75" i="8"/>
  <c r="H75" i="8"/>
  <c r="G75" i="8"/>
  <c r="F75" i="8" s="1"/>
  <c r="E75" i="8"/>
  <c r="M74" i="8"/>
  <c r="L74" i="8"/>
  <c r="K74" i="8"/>
  <c r="J74" i="8"/>
  <c r="I74" i="8"/>
  <c r="H74" i="8"/>
  <c r="G74" i="8"/>
  <c r="E74" i="8"/>
  <c r="M73" i="8"/>
  <c r="L73" i="8"/>
  <c r="K73" i="8"/>
  <c r="J73" i="8"/>
  <c r="I73" i="8"/>
  <c r="H73" i="8"/>
  <c r="G73" i="8"/>
  <c r="E73" i="8"/>
  <c r="M72" i="8"/>
  <c r="L72" i="8"/>
  <c r="K72" i="8"/>
  <c r="J72" i="8"/>
  <c r="I72" i="8"/>
  <c r="H72" i="8"/>
  <c r="G72" i="8"/>
  <c r="E72" i="8"/>
  <c r="M71" i="8"/>
  <c r="L71" i="8"/>
  <c r="K71" i="8"/>
  <c r="J71" i="8"/>
  <c r="I71" i="8"/>
  <c r="H71" i="8"/>
  <c r="G71" i="8"/>
  <c r="E71" i="8"/>
  <c r="M70" i="8"/>
  <c r="L70" i="8"/>
  <c r="K70" i="8"/>
  <c r="J70" i="8"/>
  <c r="I70" i="8"/>
  <c r="H70" i="8"/>
  <c r="G70" i="8"/>
  <c r="F70" i="8" s="1"/>
  <c r="E70" i="8"/>
  <c r="M69" i="8"/>
  <c r="L69" i="8"/>
  <c r="L68" i="8" s="1"/>
  <c r="L66" i="8" s="1"/>
  <c r="K69" i="8"/>
  <c r="J69" i="8"/>
  <c r="I69" i="8"/>
  <c r="H69" i="8"/>
  <c r="G69" i="8"/>
  <c r="E69" i="8"/>
  <c r="E68" i="8" s="1"/>
  <c r="M68" i="8"/>
  <c r="M66" i="8" s="1"/>
  <c r="K68" i="8"/>
  <c r="F67" i="8"/>
  <c r="J63" i="8"/>
  <c r="I63" i="8"/>
  <c r="H63" i="8"/>
  <c r="G63" i="8"/>
  <c r="E63" i="8"/>
  <c r="J62" i="8"/>
  <c r="I62" i="8"/>
  <c r="H62" i="8"/>
  <c r="G62" i="8"/>
  <c r="F62" i="8" s="1"/>
  <c r="E62" i="8"/>
  <c r="F61" i="8"/>
  <c r="J60" i="8"/>
  <c r="I60" i="8"/>
  <c r="H60" i="8"/>
  <c r="G60" i="8"/>
  <c r="E60" i="8"/>
  <c r="J59" i="8"/>
  <c r="I59" i="8"/>
  <c r="H59" i="8"/>
  <c r="G59" i="8"/>
  <c r="F59" i="8"/>
  <c r="E59" i="8"/>
  <c r="J58" i="8"/>
  <c r="I58" i="8"/>
  <c r="H58" i="8"/>
  <c r="G58" i="8"/>
  <c r="E58" i="8"/>
  <c r="J57" i="8"/>
  <c r="I57" i="8"/>
  <c r="H57" i="8"/>
  <c r="G57" i="8"/>
  <c r="E57" i="8"/>
  <c r="E56" i="8" s="1"/>
  <c r="M56" i="8"/>
  <c r="L56" i="8"/>
  <c r="K56" i="8"/>
  <c r="H56" i="8"/>
  <c r="J55" i="8"/>
  <c r="I55" i="8"/>
  <c r="H55" i="8"/>
  <c r="G55" i="8"/>
  <c r="F55" i="8" s="1"/>
  <c r="E55" i="8"/>
  <c r="J54" i="8"/>
  <c r="I54" i="8"/>
  <c r="H54" i="8"/>
  <c r="G54" i="8"/>
  <c r="E54" i="8"/>
  <c r="J53" i="8"/>
  <c r="I53" i="8"/>
  <c r="H53" i="8"/>
  <c r="G53" i="8"/>
  <c r="E53" i="8"/>
  <c r="J52" i="8"/>
  <c r="I52" i="8"/>
  <c r="H52" i="8"/>
  <c r="G52" i="8"/>
  <c r="E52" i="8"/>
  <c r="J51" i="8"/>
  <c r="I51" i="8"/>
  <c r="H51" i="8"/>
  <c r="G51" i="8"/>
  <c r="F51" i="8" s="1"/>
  <c r="E51" i="8"/>
  <c r="J50" i="8"/>
  <c r="I50" i="8"/>
  <c r="H50" i="8"/>
  <c r="G50" i="8"/>
  <c r="E50" i="8"/>
  <c r="J49" i="8"/>
  <c r="I49" i="8"/>
  <c r="H49" i="8"/>
  <c r="G49" i="8"/>
  <c r="E49" i="8"/>
  <c r="J48" i="8"/>
  <c r="I48" i="8"/>
  <c r="H48" i="8"/>
  <c r="G48" i="8"/>
  <c r="F48" i="8" s="1"/>
  <c r="E48" i="8"/>
  <c r="J47" i="8"/>
  <c r="I47" i="8"/>
  <c r="F47" i="8" s="1"/>
  <c r="H47" i="8"/>
  <c r="G47" i="8"/>
  <c r="E47" i="8"/>
  <c r="J46" i="8"/>
  <c r="I46" i="8"/>
  <c r="H46" i="8"/>
  <c r="G46" i="8"/>
  <c r="E46" i="8"/>
  <c r="J45" i="8"/>
  <c r="I45" i="8"/>
  <c r="H45" i="8"/>
  <c r="G45" i="8"/>
  <c r="F45" i="8" s="1"/>
  <c r="E45" i="8"/>
  <c r="J44" i="8"/>
  <c r="I44" i="8"/>
  <c r="H44" i="8"/>
  <c r="G44" i="8"/>
  <c r="E44" i="8"/>
  <c r="J43" i="8"/>
  <c r="I43" i="8"/>
  <c r="F43" i="8" s="1"/>
  <c r="H43" i="8"/>
  <c r="G43" i="8"/>
  <c r="E43" i="8"/>
  <c r="J42" i="8"/>
  <c r="I42" i="8"/>
  <c r="H42" i="8"/>
  <c r="G42" i="8"/>
  <c r="F42" i="8" s="1"/>
  <c r="E42" i="8"/>
  <c r="J41" i="8"/>
  <c r="I41" i="8"/>
  <c r="H41" i="8"/>
  <c r="G41" i="8"/>
  <c r="E41" i="8"/>
  <c r="J40" i="8"/>
  <c r="I40" i="8"/>
  <c r="I39" i="8" s="1"/>
  <c r="I38" i="8" s="1"/>
  <c r="H40" i="8"/>
  <c r="G40" i="8"/>
  <c r="E40" i="8"/>
  <c r="E39" i="8" s="1"/>
  <c r="E38" i="8" s="1"/>
  <c r="M38" i="8"/>
  <c r="L38" i="8"/>
  <c r="K38" i="8"/>
  <c r="J37" i="8"/>
  <c r="I37" i="8"/>
  <c r="H37" i="8"/>
  <c r="G37" i="8"/>
  <c r="E37" i="8"/>
  <c r="J36" i="8"/>
  <c r="I36" i="8"/>
  <c r="H36" i="8"/>
  <c r="G36" i="8"/>
  <c r="F36" i="8" s="1"/>
  <c r="E36" i="8"/>
  <c r="F35" i="8"/>
  <c r="F34" i="8"/>
  <c r="J33" i="8"/>
  <c r="I33" i="8"/>
  <c r="H33" i="8"/>
  <c r="G33" i="8"/>
  <c r="F33" i="8" s="1"/>
  <c r="E33" i="8"/>
  <c r="J32" i="8"/>
  <c r="I32" i="8"/>
  <c r="H32" i="8"/>
  <c r="G32" i="8"/>
  <c r="E32" i="8"/>
  <c r="J31" i="8"/>
  <c r="I31" i="8"/>
  <c r="H31" i="8"/>
  <c r="G31" i="8"/>
  <c r="E31" i="8"/>
  <c r="J30" i="8"/>
  <c r="I30" i="8"/>
  <c r="H30" i="8"/>
  <c r="G30" i="8"/>
  <c r="E30" i="8"/>
  <c r="J29" i="8"/>
  <c r="I29" i="8"/>
  <c r="F29" i="8" s="1"/>
  <c r="H29" i="8"/>
  <c r="G29" i="8"/>
  <c r="E29" i="8"/>
  <c r="J28" i="8"/>
  <c r="I28" i="8"/>
  <c r="H28" i="8"/>
  <c r="G28" i="8"/>
  <c r="E28" i="8"/>
  <c r="J27" i="8"/>
  <c r="I27" i="8"/>
  <c r="H27" i="8"/>
  <c r="G27" i="8"/>
  <c r="F27" i="8" s="1"/>
  <c r="E27" i="8"/>
  <c r="J26" i="8"/>
  <c r="I26" i="8"/>
  <c r="H26" i="8"/>
  <c r="G26" i="8"/>
  <c r="E26" i="8"/>
  <c r="M25" i="8"/>
  <c r="L25" i="8"/>
  <c r="L22" i="8" s="1"/>
  <c r="L64" i="8" s="1"/>
  <c r="L65" i="8" s="1"/>
  <c r="K25" i="8"/>
  <c r="F24" i="8"/>
  <c r="J23" i="8"/>
  <c r="I23" i="8"/>
  <c r="H23" i="8"/>
  <c r="G23" i="8"/>
  <c r="E23" i="8"/>
  <c r="M22" i="8"/>
  <c r="M64" i="8" s="1"/>
  <c r="M65" i="8" s="1"/>
  <c r="K22" i="8"/>
  <c r="K64" i="8" s="1"/>
  <c r="F15" i="8"/>
  <c r="E15" i="8"/>
  <c r="F13" i="8"/>
  <c r="E13" i="8"/>
  <c r="B13" i="8"/>
  <c r="I11" i="8"/>
  <c r="H11" i="8"/>
  <c r="F11" i="8"/>
  <c r="B11" i="8"/>
  <c r="B8" i="8"/>
  <c r="B105" i="10" l="1"/>
  <c r="B65" i="10"/>
  <c r="J25" i="8"/>
  <c r="J22" i="8" s="1"/>
  <c r="J64" i="8" s="1"/>
  <c r="F28" i="8"/>
  <c r="H39" i="8"/>
  <c r="H38" i="8" s="1"/>
  <c r="F54" i="8"/>
  <c r="F60" i="8"/>
  <c r="J68" i="8"/>
  <c r="J66" i="8" s="1"/>
  <c r="J105" i="8" s="1"/>
  <c r="F79" i="8"/>
  <c r="J77" i="8"/>
  <c r="F83" i="8"/>
  <c r="K66" i="8"/>
  <c r="F92" i="8"/>
  <c r="F30" i="8"/>
  <c r="J56" i="8"/>
  <c r="F64" i="9"/>
  <c r="F105" i="9" s="1"/>
  <c r="H64" i="9"/>
  <c r="H105" i="9" s="1"/>
  <c r="F23" i="8"/>
  <c r="F50" i="8"/>
  <c r="F63" i="8"/>
  <c r="F88" i="8"/>
  <c r="F96" i="8"/>
  <c r="G64" i="9"/>
  <c r="G65" i="9" s="1"/>
  <c r="E25" i="8"/>
  <c r="F41" i="8"/>
  <c r="F39" i="8" s="1"/>
  <c r="F38" i="8" s="1"/>
  <c r="F44" i="8"/>
  <c r="F53" i="8"/>
  <c r="F58" i="8"/>
  <c r="F69" i="8"/>
  <c r="F82" i="8"/>
  <c r="F87" i="8"/>
  <c r="F90" i="8"/>
  <c r="H25" i="8"/>
  <c r="I25" i="8"/>
  <c r="I22" i="8" s="1"/>
  <c r="F71" i="8"/>
  <c r="F73" i="8"/>
  <c r="F74" i="8"/>
  <c r="F80" i="8"/>
  <c r="F84" i="8"/>
  <c r="E105" i="9"/>
  <c r="J66" i="9"/>
  <c r="J65" i="9" s="1"/>
  <c r="F49" i="8"/>
  <c r="I56" i="8"/>
  <c r="H68" i="8"/>
  <c r="F76" i="8"/>
  <c r="F95" i="8"/>
  <c r="F31" i="8"/>
  <c r="F37" i="8"/>
  <c r="F46" i="8"/>
  <c r="F40" i="8"/>
  <c r="J39" i="8"/>
  <c r="J38" i="8" s="1"/>
  <c r="F52" i="8"/>
  <c r="F57" i="8"/>
  <c r="F56" i="8" s="1"/>
  <c r="F72" i="8"/>
  <c r="E77" i="8"/>
  <c r="E66" i="8" s="1"/>
  <c r="E105" i="8" s="1"/>
  <c r="F68" i="9"/>
  <c r="F66" i="9" s="1"/>
  <c r="H65" i="9"/>
  <c r="G66" i="9"/>
  <c r="G105" i="9" s="1"/>
  <c r="I105" i="9"/>
  <c r="I65" i="9"/>
  <c r="F86" i="8"/>
  <c r="H66" i="8"/>
  <c r="E22" i="8"/>
  <c r="E64" i="8" s="1"/>
  <c r="K65" i="8"/>
  <c r="F77" i="8"/>
  <c r="H22" i="8"/>
  <c r="H64" i="8" s="1"/>
  <c r="F68" i="8"/>
  <c r="G25" i="8"/>
  <c r="G22" i="8" s="1"/>
  <c r="F26" i="8"/>
  <c r="G39" i="8"/>
  <c r="G38" i="8" s="1"/>
  <c r="I86" i="8"/>
  <c r="G68" i="8"/>
  <c r="I68" i="8"/>
  <c r="F32" i="8"/>
  <c r="G77" i="8"/>
  <c r="G56" i="8"/>
  <c r="G86" i="8"/>
  <c r="J107" i="7"/>
  <c r="H107" i="7"/>
  <c r="G107" i="7"/>
  <c r="B107" i="7"/>
  <c r="J96" i="7"/>
  <c r="I96" i="7"/>
  <c r="H96" i="7"/>
  <c r="G96" i="7"/>
  <c r="E96" i="7"/>
  <c r="J95" i="7"/>
  <c r="I95" i="7"/>
  <c r="H95" i="7"/>
  <c r="G95" i="7"/>
  <c r="E95" i="7"/>
  <c r="J94" i="7"/>
  <c r="I94" i="7"/>
  <c r="H94" i="7"/>
  <c r="G94" i="7"/>
  <c r="E94" i="7"/>
  <c r="J93" i="7"/>
  <c r="I93" i="7"/>
  <c r="H93" i="7"/>
  <c r="G93" i="7"/>
  <c r="E93" i="7"/>
  <c r="J92" i="7"/>
  <c r="I92" i="7"/>
  <c r="H92" i="7"/>
  <c r="G92" i="7"/>
  <c r="E92" i="7"/>
  <c r="J91" i="7"/>
  <c r="I91" i="7"/>
  <c r="H91" i="7"/>
  <c r="G91" i="7"/>
  <c r="E91" i="7"/>
  <c r="J90" i="7"/>
  <c r="I90" i="7"/>
  <c r="H90" i="7"/>
  <c r="G90" i="7"/>
  <c r="E90" i="7"/>
  <c r="J89" i="7"/>
  <c r="I89" i="7"/>
  <c r="H89" i="7"/>
  <c r="G89" i="7"/>
  <c r="E89" i="7"/>
  <c r="J88" i="7"/>
  <c r="J86" i="7" s="1"/>
  <c r="I88" i="7"/>
  <c r="H88" i="7"/>
  <c r="G88" i="7"/>
  <c r="E88" i="7"/>
  <c r="J87" i="7"/>
  <c r="I87" i="7"/>
  <c r="H87" i="7"/>
  <c r="H86" i="7" s="1"/>
  <c r="G87" i="7"/>
  <c r="E87" i="7"/>
  <c r="M86" i="7"/>
  <c r="L86" i="7"/>
  <c r="K86" i="7"/>
  <c r="J85" i="7"/>
  <c r="I85" i="7"/>
  <c r="H85" i="7"/>
  <c r="G85" i="7"/>
  <c r="E85" i="7"/>
  <c r="J84" i="7"/>
  <c r="I84" i="7"/>
  <c r="H84" i="7"/>
  <c r="G84" i="7"/>
  <c r="E84" i="7"/>
  <c r="J83" i="7"/>
  <c r="I83" i="7"/>
  <c r="H83" i="7"/>
  <c r="G83" i="7"/>
  <c r="E83" i="7"/>
  <c r="J82" i="7"/>
  <c r="I82" i="7"/>
  <c r="H82" i="7"/>
  <c r="G82" i="7"/>
  <c r="E82" i="7"/>
  <c r="F81" i="7"/>
  <c r="J80" i="7"/>
  <c r="I80" i="7"/>
  <c r="H80" i="7"/>
  <c r="G80" i="7"/>
  <c r="E80" i="7"/>
  <c r="J79" i="7"/>
  <c r="I79" i="7"/>
  <c r="H79" i="7"/>
  <c r="G79" i="7"/>
  <c r="E79" i="7"/>
  <c r="J78" i="7"/>
  <c r="I78" i="7"/>
  <c r="H78" i="7"/>
  <c r="G78" i="7"/>
  <c r="E78" i="7"/>
  <c r="M77" i="7"/>
  <c r="L77" i="7"/>
  <c r="K77" i="7"/>
  <c r="M76" i="7"/>
  <c r="L76" i="7"/>
  <c r="K76" i="7"/>
  <c r="J76" i="7"/>
  <c r="I76" i="7"/>
  <c r="H76" i="7"/>
  <c r="G76" i="7"/>
  <c r="E76" i="7"/>
  <c r="M75" i="7"/>
  <c r="L75" i="7"/>
  <c r="K75" i="7"/>
  <c r="J75" i="7"/>
  <c r="I75" i="7"/>
  <c r="H75" i="7"/>
  <c r="G75" i="7"/>
  <c r="E75" i="7"/>
  <c r="M74" i="7"/>
  <c r="L74" i="7"/>
  <c r="K74" i="7"/>
  <c r="J74" i="7"/>
  <c r="I74" i="7"/>
  <c r="H74" i="7"/>
  <c r="G74" i="7"/>
  <c r="E74" i="7"/>
  <c r="M73" i="7"/>
  <c r="L73" i="7"/>
  <c r="K73" i="7"/>
  <c r="J73" i="7"/>
  <c r="I73" i="7"/>
  <c r="H73" i="7"/>
  <c r="G73" i="7"/>
  <c r="E73" i="7"/>
  <c r="M72" i="7"/>
  <c r="L72" i="7"/>
  <c r="K72" i="7"/>
  <c r="J72" i="7"/>
  <c r="I72" i="7"/>
  <c r="H72" i="7"/>
  <c r="G72" i="7"/>
  <c r="E72" i="7"/>
  <c r="M71" i="7"/>
  <c r="L71" i="7"/>
  <c r="K71" i="7"/>
  <c r="J71" i="7"/>
  <c r="I71" i="7"/>
  <c r="H71" i="7"/>
  <c r="G71" i="7"/>
  <c r="E71" i="7"/>
  <c r="M70" i="7"/>
  <c r="L70" i="7"/>
  <c r="K70" i="7"/>
  <c r="J70" i="7"/>
  <c r="I70" i="7"/>
  <c r="H70" i="7"/>
  <c r="G70" i="7"/>
  <c r="E70" i="7"/>
  <c r="M69" i="7"/>
  <c r="L69" i="7"/>
  <c r="L68" i="7" s="1"/>
  <c r="K69" i="7"/>
  <c r="J69" i="7"/>
  <c r="J68" i="7" s="1"/>
  <c r="I69" i="7"/>
  <c r="H69" i="7"/>
  <c r="G69" i="7"/>
  <c r="E69" i="7"/>
  <c r="E68" i="7" s="1"/>
  <c r="M68" i="7"/>
  <c r="K68" i="7"/>
  <c r="F67" i="7"/>
  <c r="J63" i="7"/>
  <c r="I63" i="7"/>
  <c r="H63" i="7"/>
  <c r="G63" i="7"/>
  <c r="E63" i="7"/>
  <c r="J62" i="7"/>
  <c r="I62" i="7"/>
  <c r="H62" i="7"/>
  <c r="G62" i="7"/>
  <c r="E62" i="7"/>
  <c r="F61" i="7"/>
  <c r="J60" i="7"/>
  <c r="I60" i="7"/>
  <c r="H60" i="7"/>
  <c r="G60" i="7"/>
  <c r="E60" i="7"/>
  <c r="J59" i="7"/>
  <c r="I59" i="7"/>
  <c r="H59" i="7"/>
  <c r="G59" i="7"/>
  <c r="E59" i="7"/>
  <c r="J58" i="7"/>
  <c r="I58" i="7"/>
  <c r="H58" i="7"/>
  <c r="G58" i="7"/>
  <c r="E58" i="7"/>
  <c r="J57" i="7"/>
  <c r="I57" i="7"/>
  <c r="H57" i="7"/>
  <c r="G57" i="7"/>
  <c r="E57" i="7"/>
  <c r="M56" i="7"/>
  <c r="L56" i="7"/>
  <c r="K56" i="7"/>
  <c r="J55" i="7"/>
  <c r="I55" i="7"/>
  <c r="H55" i="7"/>
  <c r="G55" i="7"/>
  <c r="E55" i="7"/>
  <c r="J54" i="7"/>
  <c r="I54" i="7"/>
  <c r="H54" i="7"/>
  <c r="G54" i="7"/>
  <c r="E54" i="7"/>
  <c r="J53" i="7"/>
  <c r="I53" i="7"/>
  <c r="H53" i="7"/>
  <c r="G53" i="7"/>
  <c r="E53" i="7"/>
  <c r="J52" i="7"/>
  <c r="I52" i="7"/>
  <c r="H52" i="7"/>
  <c r="G52" i="7"/>
  <c r="E52" i="7"/>
  <c r="J51" i="7"/>
  <c r="I51" i="7"/>
  <c r="H51" i="7"/>
  <c r="G51" i="7"/>
  <c r="E51" i="7"/>
  <c r="J50" i="7"/>
  <c r="I50" i="7"/>
  <c r="H50" i="7"/>
  <c r="G50" i="7"/>
  <c r="E50" i="7"/>
  <c r="J49" i="7"/>
  <c r="I49" i="7"/>
  <c r="H49" i="7"/>
  <c r="G49" i="7"/>
  <c r="E49" i="7"/>
  <c r="J48" i="7"/>
  <c r="I48" i="7"/>
  <c r="H48" i="7"/>
  <c r="G48" i="7"/>
  <c r="E48" i="7"/>
  <c r="J47" i="7"/>
  <c r="I47" i="7"/>
  <c r="H47" i="7"/>
  <c r="G47" i="7"/>
  <c r="E47" i="7"/>
  <c r="J46" i="7"/>
  <c r="I46" i="7"/>
  <c r="H46" i="7"/>
  <c r="G46" i="7"/>
  <c r="E46" i="7"/>
  <c r="J45" i="7"/>
  <c r="I45" i="7"/>
  <c r="H45" i="7"/>
  <c r="G45" i="7"/>
  <c r="E45" i="7"/>
  <c r="J44" i="7"/>
  <c r="I44" i="7"/>
  <c r="H44" i="7"/>
  <c r="G44" i="7"/>
  <c r="E44" i="7"/>
  <c r="J43" i="7"/>
  <c r="I43" i="7"/>
  <c r="H43" i="7"/>
  <c r="G43" i="7"/>
  <c r="E43" i="7"/>
  <c r="J42" i="7"/>
  <c r="I42" i="7"/>
  <c r="H42" i="7"/>
  <c r="G42" i="7"/>
  <c r="E42" i="7"/>
  <c r="J41" i="7"/>
  <c r="I41" i="7"/>
  <c r="H41" i="7"/>
  <c r="G41" i="7"/>
  <c r="E41" i="7"/>
  <c r="J40" i="7"/>
  <c r="I40" i="7"/>
  <c r="H40" i="7"/>
  <c r="G40" i="7"/>
  <c r="E40" i="7"/>
  <c r="M38" i="7"/>
  <c r="L38" i="7"/>
  <c r="K38" i="7"/>
  <c r="J37" i="7"/>
  <c r="I37" i="7"/>
  <c r="H37" i="7"/>
  <c r="G37" i="7"/>
  <c r="E37" i="7"/>
  <c r="J36" i="7"/>
  <c r="I36" i="7"/>
  <c r="H36" i="7"/>
  <c r="G36" i="7"/>
  <c r="E36" i="7"/>
  <c r="F35" i="7"/>
  <c r="F34" i="7"/>
  <c r="J33" i="7"/>
  <c r="I33" i="7"/>
  <c r="H33" i="7"/>
  <c r="G33" i="7"/>
  <c r="E33" i="7"/>
  <c r="J32" i="7"/>
  <c r="I32" i="7"/>
  <c r="H32" i="7"/>
  <c r="G32" i="7"/>
  <c r="E32" i="7"/>
  <c r="J31" i="7"/>
  <c r="I31" i="7"/>
  <c r="H31" i="7"/>
  <c r="G31" i="7"/>
  <c r="E31" i="7"/>
  <c r="J30" i="7"/>
  <c r="I30" i="7"/>
  <c r="H30" i="7"/>
  <c r="G30" i="7"/>
  <c r="E30" i="7"/>
  <c r="J29" i="7"/>
  <c r="I29" i="7"/>
  <c r="H29" i="7"/>
  <c r="G29" i="7"/>
  <c r="E29" i="7"/>
  <c r="J28" i="7"/>
  <c r="I28" i="7"/>
  <c r="H28" i="7"/>
  <c r="G28" i="7"/>
  <c r="E28" i="7"/>
  <c r="J27" i="7"/>
  <c r="I27" i="7"/>
  <c r="H27" i="7"/>
  <c r="G27" i="7"/>
  <c r="E27" i="7"/>
  <c r="J26" i="7"/>
  <c r="I26" i="7"/>
  <c r="H26" i="7"/>
  <c r="G26" i="7"/>
  <c r="E26" i="7"/>
  <c r="M25" i="7"/>
  <c r="M22" i="7" s="1"/>
  <c r="M64" i="7" s="1"/>
  <c r="L25" i="7"/>
  <c r="L22" i="7" s="1"/>
  <c r="L64" i="7" s="1"/>
  <c r="K25" i="7"/>
  <c r="K22" i="7" s="1"/>
  <c r="K64" i="7" s="1"/>
  <c r="F24" i="7"/>
  <c r="J23" i="7"/>
  <c r="I23" i="7"/>
  <c r="H23" i="7"/>
  <c r="G23" i="7"/>
  <c r="E23" i="7"/>
  <c r="F15" i="7"/>
  <c r="E15" i="7"/>
  <c r="F13" i="7"/>
  <c r="E13" i="7"/>
  <c r="B13" i="7"/>
  <c r="I11" i="7"/>
  <c r="H11" i="7"/>
  <c r="F11" i="7"/>
  <c r="B11" i="7"/>
  <c r="B8" i="7"/>
  <c r="J65" i="8" l="1"/>
  <c r="F85" i="7"/>
  <c r="F65" i="9"/>
  <c r="I39" i="7"/>
  <c r="I38" i="7" s="1"/>
  <c r="E56" i="7"/>
  <c r="G77" i="7"/>
  <c r="F84" i="7"/>
  <c r="J105" i="9"/>
  <c r="F49" i="7"/>
  <c r="I64" i="8"/>
  <c r="F43" i="7"/>
  <c r="F51" i="7"/>
  <c r="E77" i="7"/>
  <c r="F88" i="7"/>
  <c r="F96" i="7"/>
  <c r="E65" i="8"/>
  <c r="G39" i="7"/>
  <c r="G38" i="7" s="1"/>
  <c r="G64" i="8"/>
  <c r="E39" i="7"/>
  <c r="F48" i="7"/>
  <c r="F62" i="7"/>
  <c r="F82" i="7"/>
  <c r="E86" i="7"/>
  <c r="F90" i="7"/>
  <c r="H25" i="7"/>
  <c r="H22" i="7" s="1"/>
  <c r="F31" i="7"/>
  <c r="F60" i="7"/>
  <c r="K66" i="7"/>
  <c r="K65" i="7" s="1"/>
  <c r="J25" i="7"/>
  <c r="J22" i="7" s="1"/>
  <c r="F47" i="7"/>
  <c r="J56" i="7"/>
  <c r="M66" i="7"/>
  <c r="M65" i="7" s="1"/>
  <c r="I66" i="8"/>
  <c r="I105" i="8" s="1"/>
  <c r="F33" i="7"/>
  <c r="F55" i="7"/>
  <c r="F30" i="7"/>
  <c r="F52" i="7"/>
  <c r="F59" i="7"/>
  <c r="F75" i="7"/>
  <c r="G66" i="8"/>
  <c r="G65" i="8" s="1"/>
  <c r="F66" i="8"/>
  <c r="F25" i="8"/>
  <c r="F22" i="8" s="1"/>
  <c r="F64" i="8" s="1"/>
  <c r="H105" i="8"/>
  <c r="H65" i="8"/>
  <c r="I25" i="7"/>
  <c r="F28" i="7"/>
  <c r="F36" i="7"/>
  <c r="F40" i="7"/>
  <c r="F39" i="7" s="1"/>
  <c r="E38" i="7"/>
  <c r="F57" i="7"/>
  <c r="J77" i="7"/>
  <c r="J66" i="7" s="1"/>
  <c r="F46" i="7"/>
  <c r="L66" i="7"/>
  <c r="L65" i="7" s="1"/>
  <c r="F45" i="7"/>
  <c r="H56" i="7"/>
  <c r="I56" i="7"/>
  <c r="I77" i="7"/>
  <c r="F80" i="7"/>
  <c r="F87" i="7"/>
  <c r="F86" i="7" s="1"/>
  <c r="F93" i="7"/>
  <c r="F95" i="7"/>
  <c r="F23" i="7"/>
  <c r="F27" i="7"/>
  <c r="F54" i="7"/>
  <c r="F92" i="7"/>
  <c r="J39" i="7"/>
  <c r="J38" i="7" s="1"/>
  <c r="F32" i="7"/>
  <c r="F42" i="7"/>
  <c r="F53" i="7"/>
  <c r="F63" i="7"/>
  <c r="F72" i="7"/>
  <c r="F74" i="7"/>
  <c r="I86" i="7"/>
  <c r="F29" i="7"/>
  <c r="F37" i="7"/>
  <c r="F41" i="7"/>
  <c r="F44" i="7"/>
  <c r="F58" i="7"/>
  <c r="F56" i="7" s="1"/>
  <c r="F71" i="7"/>
  <c r="F73" i="7"/>
  <c r="F76" i="7"/>
  <c r="F94" i="7"/>
  <c r="I22" i="7"/>
  <c r="E25" i="7"/>
  <c r="E22" i="7" s="1"/>
  <c r="E64" i="7" s="1"/>
  <c r="F26" i="7"/>
  <c r="F50" i="7"/>
  <c r="I68" i="7"/>
  <c r="H77" i="7"/>
  <c r="F83" i="7"/>
  <c r="F89" i="7"/>
  <c r="F91" i="7"/>
  <c r="E66" i="7"/>
  <c r="G25" i="7"/>
  <c r="G22" i="7" s="1"/>
  <c r="F79" i="7"/>
  <c r="H39" i="7"/>
  <c r="H38" i="7" s="1"/>
  <c r="G68" i="7"/>
  <c r="F69" i="7"/>
  <c r="H68" i="7"/>
  <c r="F70" i="7"/>
  <c r="F78" i="7"/>
  <c r="G56" i="7"/>
  <c r="G86" i="7"/>
  <c r="J107" i="6"/>
  <c r="H107" i="6"/>
  <c r="G107" i="6"/>
  <c r="B107" i="6"/>
  <c r="J96" i="6"/>
  <c r="I96" i="6"/>
  <c r="H96" i="6"/>
  <c r="G96" i="6"/>
  <c r="E96" i="6"/>
  <c r="J95" i="6"/>
  <c r="I95" i="6"/>
  <c r="H95" i="6"/>
  <c r="G95" i="6"/>
  <c r="E95" i="6"/>
  <c r="J94" i="6"/>
  <c r="I94" i="6"/>
  <c r="H94" i="6"/>
  <c r="G94" i="6"/>
  <c r="E94" i="6"/>
  <c r="J93" i="6"/>
  <c r="I93" i="6"/>
  <c r="H93" i="6"/>
  <c r="G93" i="6"/>
  <c r="E93" i="6"/>
  <c r="J92" i="6"/>
  <c r="I92" i="6"/>
  <c r="H92" i="6"/>
  <c r="G92" i="6"/>
  <c r="E92" i="6"/>
  <c r="J91" i="6"/>
  <c r="I91" i="6"/>
  <c r="H91" i="6"/>
  <c r="G91" i="6"/>
  <c r="E91" i="6"/>
  <c r="J90" i="6"/>
  <c r="I90" i="6"/>
  <c r="H90" i="6"/>
  <c r="G90" i="6"/>
  <c r="E90" i="6"/>
  <c r="J89" i="6"/>
  <c r="I89" i="6"/>
  <c r="H89" i="6"/>
  <c r="G89" i="6"/>
  <c r="E89" i="6"/>
  <c r="J88" i="6"/>
  <c r="J86" i="6" s="1"/>
  <c r="I88" i="6"/>
  <c r="H88" i="6"/>
  <c r="G88" i="6"/>
  <c r="E88" i="6"/>
  <c r="J87" i="6"/>
  <c r="I87" i="6"/>
  <c r="H87" i="6"/>
  <c r="H86" i="6" s="1"/>
  <c r="G87" i="6"/>
  <c r="E87" i="6"/>
  <c r="M86" i="6"/>
  <c r="L86" i="6"/>
  <c r="K86" i="6"/>
  <c r="J85" i="6"/>
  <c r="I85" i="6"/>
  <c r="H85" i="6"/>
  <c r="G85" i="6"/>
  <c r="E85" i="6"/>
  <c r="J84" i="6"/>
  <c r="I84" i="6"/>
  <c r="H84" i="6"/>
  <c r="G84" i="6"/>
  <c r="E84" i="6"/>
  <c r="J83" i="6"/>
  <c r="I83" i="6"/>
  <c r="H83" i="6"/>
  <c r="G83" i="6"/>
  <c r="E83" i="6"/>
  <c r="J82" i="6"/>
  <c r="I82" i="6"/>
  <c r="H82" i="6"/>
  <c r="G82" i="6"/>
  <c r="E82" i="6"/>
  <c r="F81" i="6"/>
  <c r="J80" i="6"/>
  <c r="I80" i="6"/>
  <c r="H80" i="6"/>
  <c r="G80" i="6"/>
  <c r="E80" i="6"/>
  <c r="J79" i="6"/>
  <c r="I79" i="6"/>
  <c r="H79" i="6"/>
  <c r="G79" i="6"/>
  <c r="E79" i="6"/>
  <c r="J78" i="6"/>
  <c r="I78" i="6"/>
  <c r="H78" i="6"/>
  <c r="G78" i="6"/>
  <c r="E78" i="6"/>
  <c r="M77" i="6"/>
  <c r="L77" i="6"/>
  <c r="K77" i="6"/>
  <c r="M76" i="6"/>
  <c r="L76" i="6"/>
  <c r="K76" i="6"/>
  <c r="J76" i="6"/>
  <c r="I76" i="6"/>
  <c r="H76" i="6"/>
  <c r="G76" i="6"/>
  <c r="E76" i="6"/>
  <c r="M75" i="6"/>
  <c r="L75" i="6"/>
  <c r="K75" i="6"/>
  <c r="J75" i="6"/>
  <c r="I75" i="6"/>
  <c r="H75" i="6"/>
  <c r="G75" i="6"/>
  <c r="E75" i="6"/>
  <c r="M74" i="6"/>
  <c r="L74" i="6"/>
  <c r="K74" i="6"/>
  <c r="J74" i="6"/>
  <c r="I74" i="6"/>
  <c r="H74" i="6"/>
  <c r="G74" i="6"/>
  <c r="E74" i="6"/>
  <c r="M73" i="6"/>
  <c r="L73" i="6"/>
  <c r="K73" i="6"/>
  <c r="J73" i="6"/>
  <c r="I73" i="6"/>
  <c r="H73" i="6"/>
  <c r="G73" i="6"/>
  <c r="E73" i="6"/>
  <c r="M72" i="6"/>
  <c r="L72" i="6"/>
  <c r="K72" i="6"/>
  <c r="J72" i="6"/>
  <c r="I72" i="6"/>
  <c r="H72" i="6"/>
  <c r="G72" i="6"/>
  <c r="E72" i="6"/>
  <c r="M71" i="6"/>
  <c r="L71" i="6"/>
  <c r="K71" i="6"/>
  <c r="J71" i="6"/>
  <c r="I71" i="6"/>
  <c r="H71" i="6"/>
  <c r="G71" i="6"/>
  <c r="E71" i="6"/>
  <c r="M70" i="6"/>
  <c r="L70" i="6"/>
  <c r="K70" i="6"/>
  <c r="J70" i="6"/>
  <c r="I70" i="6"/>
  <c r="H70" i="6"/>
  <c r="G70" i="6"/>
  <c r="E70" i="6"/>
  <c r="M69" i="6"/>
  <c r="M68" i="6" s="1"/>
  <c r="L69" i="6"/>
  <c r="L68" i="6" s="1"/>
  <c r="K69" i="6"/>
  <c r="J69" i="6"/>
  <c r="J68" i="6" s="1"/>
  <c r="I69" i="6"/>
  <c r="I68" i="6" s="1"/>
  <c r="H69" i="6"/>
  <c r="G69" i="6"/>
  <c r="E69" i="6"/>
  <c r="K68" i="6"/>
  <c r="F67" i="6"/>
  <c r="J63" i="6"/>
  <c r="I63" i="6"/>
  <c r="H63" i="6"/>
  <c r="G63" i="6"/>
  <c r="E63" i="6"/>
  <c r="J62" i="6"/>
  <c r="I62" i="6"/>
  <c r="H62" i="6"/>
  <c r="G62" i="6"/>
  <c r="E62" i="6"/>
  <c r="F61" i="6"/>
  <c r="J60" i="6"/>
  <c r="I60" i="6"/>
  <c r="H60" i="6"/>
  <c r="G60" i="6"/>
  <c r="E60" i="6"/>
  <c r="J59" i="6"/>
  <c r="I59" i="6"/>
  <c r="H59" i="6"/>
  <c r="G59" i="6"/>
  <c r="E59" i="6"/>
  <c r="J58" i="6"/>
  <c r="I58" i="6"/>
  <c r="H58" i="6"/>
  <c r="G58" i="6"/>
  <c r="E58" i="6"/>
  <c r="J57" i="6"/>
  <c r="I57" i="6"/>
  <c r="I56" i="6" s="1"/>
  <c r="H57" i="6"/>
  <c r="G57" i="6"/>
  <c r="E57" i="6"/>
  <c r="M56" i="6"/>
  <c r="L56" i="6"/>
  <c r="K56" i="6"/>
  <c r="J55" i="6"/>
  <c r="I55" i="6"/>
  <c r="H55" i="6"/>
  <c r="G55" i="6"/>
  <c r="E55" i="6"/>
  <c r="J54" i="6"/>
  <c r="I54" i="6"/>
  <c r="H54" i="6"/>
  <c r="G54" i="6"/>
  <c r="E54" i="6"/>
  <c r="J53" i="6"/>
  <c r="I53" i="6"/>
  <c r="H53" i="6"/>
  <c r="G53" i="6"/>
  <c r="E53" i="6"/>
  <c r="J52" i="6"/>
  <c r="I52" i="6"/>
  <c r="H52" i="6"/>
  <c r="G52" i="6"/>
  <c r="E52" i="6"/>
  <c r="J51" i="6"/>
  <c r="I51" i="6"/>
  <c r="H51" i="6"/>
  <c r="G51" i="6"/>
  <c r="E51" i="6"/>
  <c r="J50" i="6"/>
  <c r="I50" i="6"/>
  <c r="H50" i="6"/>
  <c r="G50" i="6"/>
  <c r="E50" i="6"/>
  <c r="J49" i="6"/>
  <c r="I49" i="6"/>
  <c r="H49" i="6"/>
  <c r="G49" i="6"/>
  <c r="E49" i="6"/>
  <c r="J48" i="6"/>
  <c r="I48" i="6"/>
  <c r="H48" i="6"/>
  <c r="G48" i="6"/>
  <c r="E48" i="6"/>
  <c r="J47" i="6"/>
  <c r="I47" i="6"/>
  <c r="H47" i="6"/>
  <c r="G47" i="6"/>
  <c r="E47" i="6"/>
  <c r="J46" i="6"/>
  <c r="I46" i="6"/>
  <c r="H46" i="6"/>
  <c r="G46" i="6"/>
  <c r="E46" i="6"/>
  <c r="J45" i="6"/>
  <c r="I45" i="6"/>
  <c r="H45" i="6"/>
  <c r="G45" i="6"/>
  <c r="E45" i="6"/>
  <c r="J44" i="6"/>
  <c r="I44" i="6"/>
  <c r="H44" i="6"/>
  <c r="G44" i="6"/>
  <c r="E44" i="6"/>
  <c r="J43" i="6"/>
  <c r="I43" i="6"/>
  <c r="H43" i="6"/>
  <c r="G43" i="6"/>
  <c r="E43" i="6"/>
  <c r="J42" i="6"/>
  <c r="I42" i="6"/>
  <c r="H42" i="6"/>
  <c r="G42" i="6"/>
  <c r="E42" i="6"/>
  <c r="J41" i="6"/>
  <c r="I41" i="6"/>
  <c r="H41" i="6"/>
  <c r="G41" i="6"/>
  <c r="E41" i="6"/>
  <c r="J40" i="6"/>
  <c r="I40" i="6"/>
  <c r="H40" i="6"/>
  <c r="G40" i="6"/>
  <c r="E40" i="6"/>
  <c r="M38" i="6"/>
  <c r="L38" i="6"/>
  <c r="K38" i="6"/>
  <c r="J37" i="6"/>
  <c r="I37" i="6"/>
  <c r="H37" i="6"/>
  <c r="G37" i="6"/>
  <c r="E37" i="6"/>
  <c r="J36" i="6"/>
  <c r="I36" i="6"/>
  <c r="H36" i="6"/>
  <c r="G36" i="6"/>
  <c r="E36" i="6"/>
  <c r="F35" i="6"/>
  <c r="F34" i="6"/>
  <c r="J33" i="6"/>
  <c r="I33" i="6"/>
  <c r="H33" i="6"/>
  <c r="G33" i="6"/>
  <c r="E33" i="6"/>
  <c r="J32" i="6"/>
  <c r="I32" i="6"/>
  <c r="H32" i="6"/>
  <c r="G32" i="6"/>
  <c r="E32" i="6"/>
  <c r="J31" i="6"/>
  <c r="I31" i="6"/>
  <c r="H31" i="6"/>
  <c r="G31" i="6"/>
  <c r="E31" i="6"/>
  <c r="J30" i="6"/>
  <c r="I30" i="6"/>
  <c r="H30" i="6"/>
  <c r="G30" i="6"/>
  <c r="E30" i="6"/>
  <c r="J29" i="6"/>
  <c r="I29" i="6"/>
  <c r="H29" i="6"/>
  <c r="G29" i="6"/>
  <c r="E29" i="6"/>
  <c r="J28" i="6"/>
  <c r="I28" i="6"/>
  <c r="H28" i="6"/>
  <c r="G28" i="6"/>
  <c r="E28" i="6"/>
  <c r="J27" i="6"/>
  <c r="I27" i="6"/>
  <c r="H27" i="6"/>
  <c r="G27" i="6"/>
  <c r="E27" i="6"/>
  <c r="J26" i="6"/>
  <c r="I26" i="6"/>
  <c r="H26" i="6"/>
  <c r="G26" i="6"/>
  <c r="E26" i="6"/>
  <c r="M25" i="6"/>
  <c r="M22" i="6" s="1"/>
  <c r="M64" i="6" s="1"/>
  <c r="L25" i="6"/>
  <c r="L22" i="6" s="1"/>
  <c r="L64" i="6" s="1"/>
  <c r="K25" i="6"/>
  <c r="K22" i="6" s="1"/>
  <c r="K64" i="6" s="1"/>
  <c r="F24" i="6"/>
  <c r="J23" i="6"/>
  <c r="I23" i="6"/>
  <c r="H23" i="6"/>
  <c r="G23" i="6"/>
  <c r="E23" i="6"/>
  <c r="F15" i="6"/>
  <c r="E15" i="6"/>
  <c r="F13" i="6"/>
  <c r="E13" i="6"/>
  <c r="B13" i="6"/>
  <c r="I11" i="6"/>
  <c r="H11" i="6"/>
  <c r="F11" i="6"/>
  <c r="B11" i="6"/>
  <c r="B8" i="6"/>
  <c r="F76" i="6" l="1"/>
  <c r="F25" i="7"/>
  <c r="F22" i="7" s="1"/>
  <c r="H66" i="7"/>
  <c r="I64" i="7"/>
  <c r="B105" i="9"/>
  <c r="B65" i="9"/>
  <c r="F84" i="6"/>
  <c r="G39" i="6"/>
  <c r="G38" i="6" s="1"/>
  <c r="G64" i="6" s="1"/>
  <c r="F38" i="7"/>
  <c r="F64" i="7" s="1"/>
  <c r="G25" i="6"/>
  <c r="G22" i="6" s="1"/>
  <c r="F82" i="6"/>
  <c r="H64" i="7"/>
  <c r="J64" i="7"/>
  <c r="J65" i="7" s="1"/>
  <c r="F69" i="6"/>
  <c r="F70" i="6"/>
  <c r="F71" i="6"/>
  <c r="F72" i="6"/>
  <c r="F74" i="6"/>
  <c r="F75" i="6"/>
  <c r="I66" i="7"/>
  <c r="I65" i="7" s="1"/>
  <c r="I65" i="8"/>
  <c r="F65" i="8"/>
  <c r="F105" i="8"/>
  <c r="G105" i="8"/>
  <c r="F28" i="6"/>
  <c r="F30" i="6"/>
  <c r="H56" i="6"/>
  <c r="F94" i="6"/>
  <c r="F23" i="6"/>
  <c r="F43" i="6"/>
  <c r="F51" i="6"/>
  <c r="F79" i="6"/>
  <c r="F37" i="6"/>
  <c r="F83" i="6"/>
  <c r="G64" i="7"/>
  <c r="F90" i="6"/>
  <c r="F26" i="6"/>
  <c r="F31" i="6"/>
  <c r="F87" i="6"/>
  <c r="F60" i="6"/>
  <c r="K66" i="6"/>
  <c r="K65" i="6" s="1"/>
  <c r="E77" i="6"/>
  <c r="I77" i="6"/>
  <c r="F80" i="6"/>
  <c r="I86" i="6"/>
  <c r="F77" i="7"/>
  <c r="I105" i="7"/>
  <c r="F68" i="7"/>
  <c r="G66" i="7"/>
  <c r="E65" i="7"/>
  <c r="E105" i="7"/>
  <c r="E25" i="6"/>
  <c r="E22" i="6" s="1"/>
  <c r="F49" i="6"/>
  <c r="F59" i="6"/>
  <c r="E68" i="6"/>
  <c r="M66" i="6"/>
  <c r="M65" i="6" s="1"/>
  <c r="J77" i="6"/>
  <c r="F85" i="6"/>
  <c r="E86" i="6"/>
  <c r="F96" i="6"/>
  <c r="F36" i="6"/>
  <c r="E39" i="6"/>
  <c r="E38" i="6" s="1"/>
  <c r="F45" i="6"/>
  <c r="F48" i="6"/>
  <c r="F54" i="6"/>
  <c r="H68" i="6"/>
  <c r="F92" i="6"/>
  <c r="F95" i="6"/>
  <c r="F63" i="6"/>
  <c r="F93" i="6"/>
  <c r="J25" i="6"/>
  <c r="J22" i="6" s="1"/>
  <c r="H25" i="6"/>
  <c r="H22" i="6" s="1"/>
  <c r="F40" i="6"/>
  <c r="F46" i="6"/>
  <c r="F58" i="6"/>
  <c r="F73" i="6"/>
  <c r="I25" i="6"/>
  <c r="I22" i="6" s="1"/>
  <c r="F33" i="6"/>
  <c r="I39" i="6"/>
  <c r="I38" i="6" s="1"/>
  <c r="F53" i="6"/>
  <c r="F62" i="6"/>
  <c r="F27" i="6"/>
  <c r="J39" i="6"/>
  <c r="J38" i="6" s="1"/>
  <c r="F47" i="6"/>
  <c r="F55" i="6"/>
  <c r="E56" i="6"/>
  <c r="J66" i="6"/>
  <c r="G77" i="6"/>
  <c r="F89" i="6"/>
  <c r="F57" i="6"/>
  <c r="H77" i="6"/>
  <c r="F88" i="6"/>
  <c r="F91" i="6"/>
  <c r="J56" i="6"/>
  <c r="F29" i="6"/>
  <c r="F32" i="6"/>
  <c r="F41" i="6"/>
  <c r="F42" i="6"/>
  <c r="F44" i="6"/>
  <c r="F50" i="6"/>
  <c r="F52" i="6"/>
  <c r="L66" i="6"/>
  <c r="L65" i="6" s="1"/>
  <c r="H39" i="6"/>
  <c r="H38" i="6" s="1"/>
  <c r="G68" i="6"/>
  <c r="F78" i="6"/>
  <c r="G56" i="6"/>
  <c r="G86" i="6"/>
  <c r="J107" i="5"/>
  <c r="H107" i="5"/>
  <c r="G107" i="5"/>
  <c r="B107" i="5"/>
  <c r="J96" i="5"/>
  <c r="I96" i="5"/>
  <c r="H96" i="5"/>
  <c r="G96" i="5"/>
  <c r="E96" i="5"/>
  <c r="J95" i="5"/>
  <c r="I95" i="5"/>
  <c r="H95" i="5"/>
  <c r="G95" i="5"/>
  <c r="E95" i="5"/>
  <c r="J94" i="5"/>
  <c r="I94" i="5"/>
  <c r="H94" i="5"/>
  <c r="G94" i="5"/>
  <c r="E94" i="5"/>
  <c r="J93" i="5"/>
  <c r="I93" i="5"/>
  <c r="H93" i="5"/>
  <c r="G93" i="5"/>
  <c r="E93" i="5"/>
  <c r="J92" i="5"/>
  <c r="I92" i="5"/>
  <c r="H92" i="5"/>
  <c r="G92" i="5"/>
  <c r="E92" i="5"/>
  <c r="J91" i="5"/>
  <c r="I91" i="5"/>
  <c r="H91" i="5"/>
  <c r="G91" i="5"/>
  <c r="E91" i="5"/>
  <c r="J90" i="5"/>
  <c r="I90" i="5"/>
  <c r="H90" i="5"/>
  <c r="G90" i="5"/>
  <c r="E90" i="5"/>
  <c r="J89" i="5"/>
  <c r="I89" i="5"/>
  <c r="H89" i="5"/>
  <c r="G89" i="5"/>
  <c r="E89" i="5"/>
  <c r="J88" i="5"/>
  <c r="I88" i="5"/>
  <c r="H88" i="5"/>
  <c r="G88" i="5"/>
  <c r="E88" i="5"/>
  <c r="J87" i="5"/>
  <c r="I87" i="5"/>
  <c r="H87" i="5"/>
  <c r="G87" i="5"/>
  <c r="E87" i="5"/>
  <c r="M86" i="5"/>
  <c r="L86" i="5"/>
  <c r="K86" i="5"/>
  <c r="J85" i="5"/>
  <c r="I85" i="5"/>
  <c r="H85" i="5"/>
  <c r="G85" i="5"/>
  <c r="E85" i="5"/>
  <c r="J84" i="5"/>
  <c r="I84" i="5"/>
  <c r="H84" i="5"/>
  <c r="G84" i="5"/>
  <c r="E84" i="5"/>
  <c r="J83" i="5"/>
  <c r="I83" i="5"/>
  <c r="H83" i="5"/>
  <c r="G83" i="5"/>
  <c r="E83" i="5"/>
  <c r="J82" i="5"/>
  <c r="I82" i="5"/>
  <c r="H82" i="5"/>
  <c r="G82" i="5"/>
  <c r="E82" i="5"/>
  <c r="F81" i="5"/>
  <c r="J80" i="5"/>
  <c r="I80" i="5"/>
  <c r="H80" i="5"/>
  <c r="G80" i="5"/>
  <c r="E80" i="5"/>
  <c r="J79" i="5"/>
  <c r="I79" i="5"/>
  <c r="H79" i="5"/>
  <c r="G79" i="5"/>
  <c r="E79" i="5"/>
  <c r="J78" i="5"/>
  <c r="I78" i="5"/>
  <c r="H78" i="5"/>
  <c r="G78" i="5"/>
  <c r="E78" i="5"/>
  <c r="M77" i="5"/>
  <c r="L77" i="5"/>
  <c r="K77" i="5"/>
  <c r="M76" i="5"/>
  <c r="L76" i="5"/>
  <c r="K76" i="5"/>
  <c r="J76" i="5"/>
  <c r="I76" i="5"/>
  <c r="H76" i="5"/>
  <c r="G76" i="5"/>
  <c r="E76" i="5"/>
  <c r="M75" i="5"/>
  <c r="L75" i="5"/>
  <c r="K75" i="5"/>
  <c r="J75" i="5"/>
  <c r="I75" i="5"/>
  <c r="H75" i="5"/>
  <c r="G75" i="5"/>
  <c r="E75" i="5"/>
  <c r="M74" i="5"/>
  <c r="L74" i="5"/>
  <c r="K74" i="5"/>
  <c r="J74" i="5"/>
  <c r="I74" i="5"/>
  <c r="H74" i="5"/>
  <c r="G74" i="5"/>
  <c r="E74" i="5"/>
  <c r="M73" i="5"/>
  <c r="L73" i="5"/>
  <c r="K73" i="5"/>
  <c r="J73" i="5"/>
  <c r="I73" i="5"/>
  <c r="H73" i="5"/>
  <c r="G73" i="5"/>
  <c r="E73" i="5"/>
  <c r="M72" i="5"/>
  <c r="L72" i="5"/>
  <c r="K72" i="5"/>
  <c r="J72" i="5"/>
  <c r="I72" i="5"/>
  <c r="H72" i="5"/>
  <c r="G72" i="5"/>
  <c r="E72" i="5"/>
  <c r="M71" i="5"/>
  <c r="L71" i="5"/>
  <c r="K71" i="5"/>
  <c r="J71" i="5"/>
  <c r="I71" i="5"/>
  <c r="H71" i="5"/>
  <c r="G71" i="5"/>
  <c r="E71" i="5"/>
  <c r="M70" i="5"/>
  <c r="L70" i="5"/>
  <c r="K70" i="5"/>
  <c r="J70" i="5"/>
  <c r="I70" i="5"/>
  <c r="H70" i="5"/>
  <c r="G70" i="5"/>
  <c r="E70" i="5"/>
  <c r="M69" i="5"/>
  <c r="L69" i="5"/>
  <c r="L68" i="5" s="1"/>
  <c r="L66" i="5" s="1"/>
  <c r="K69" i="5"/>
  <c r="K68" i="5" s="1"/>
  <c r="J69" i="5"/>
  <c r="I69" i="5"/>
  <c r="H69" i="5"/>
  <c r="G69" i="5"/>
  <c r="E69" i="5"/>
  <c r="E68" i="5" s="1"/>
  <c r="M68" i="5"/>
  <c r="F67" i="5"/>
  <c r="J63" i="5"/>
  <c r="I63" i="5"/>
  <c r="H63" i="5"/>
  <c r="G63" i="5"/>
  <c r="E63" i="5"/>
  <c r="J62" i="5"/>
  <c r="I62" i="5"/>
  <c r="H62" i="5"/>
  <c r="G62" i="5"/>
  <c r="E62" i="5"/>
  <c r="F61" i="5"/>
  <c r="J60" i="5"/>
  <c r="I60" i="5"/>
  <c r="H60" i="5"/>
  <c r="G60" i="5"/>
  <c r="E60" i="5"/>
  <c r="J59" i="5"/>
  <c r="I59" i="5"/>
  <c r="H59" i="5"/>
  <c r="G59" i="5"/>
  <c r="E59" i="5"/>
  <c r="J58" i="5"/>
  <c r="I58" i="5"/>
  <c r="H58" i="5"/>
  <c r="H56" i="5" s="1"/>
  <c r="G58" i="5"/>
  <c r="E58" i="5"/>
  <c r="J57" i="5"/>
  <c r="I57" i="5"/>
  <c r="H57" i="5"/>
  <c r="G57" i="5"/>
  <c r="E57" i="5"/>
  <c r="M56" i="5"/>
  <c r="L56" i="5"/>
  <c r="K56" i="5"/>
  <c r="J55" i="5"/>
  <c r="I55" i="5"/>
  <c r="H55" i="5"/>
  <c r="G55" i="5"/>
  <c r="E55" i="5"/>
  <c r="J54" i="5"/>
  <c r="I54" i="5"/>
  <c r="H54" i="5"/>
  <c r="G54" i="5"/>
  <c r="E54" i="5"/>
  <c r="J53" i="5"/>
  <c r="I53" i="5"/>
  <c r="H53" i="5"/>
  <c r="G53" i="5"/>
  <c r="E53" i="5"/>
  <c r="J52" i="5"/>
  <c r="I52" i="5"/>
  <c r="H52" i="5"/>
  <c r="G52" i="5"/>
  <c r="E52" i="5"/>
  <c r="J51" i="5"/>
  <c r="I51" i="5"/>
  <c r="H51" i="5"/>
  <c r="G51" i="5"/>
  <c r="E51" i="5"/>
  <c r="J50" i="5"/>
  <c r="I50" i="5"/>
  <c r="H50" i="5"/>
  <c r="G50" i="5"/>
  <c r="E50" i="5"/>
  <c r="J49" i="5"/>
  <c r="I49" i="5"/>
  <c r="H49" i="5"/>
  <c r="G49" i="5"/>
  <c r="E49" i="5"/>
  <c r="J48" i="5"/>
  <c r="I48" i="5"/>
  <c r="H48" i="5"/>
  <c r="G48" i="5"/>
  <c r="E48" i="5"/>
  <c r="J47" i="5"/>
  <c r="I47" i="5"/>
  <c r="H47" i="5"/>
  <c r="G47" i="5"/>
  <c r="E47" i="5"/>
  <c r="J46" i="5"/>
  <c r="I46" i="5"/>
  <c r="H46" i="5"/>
  <c r="G46" i="5"/>
  <c r="E46" i="5"/>
  <c r="J45" i="5"/>
  <c r="I45" i="5"/>
  <c r="H45" i="5"/>
  <c r="G45" i="5"/>
  <c r="E45" i="5"/>
  <c r="J44" i="5"/>
  <c r="I44" i="5"/>
  <c r="H44" i="5"/>
  <c r="G44" i="5"/>
  <c r="E44" i="5"/>
  <c r="J43" i="5"/>
  <c r="I43" i="5"/>
  <c r="H43" i="5"/>
  <c r="G43" i="5"/>
  <c r="E43" i="5"/>
  <c r="J42" i="5"/>
  <c r="I42" i="5"/>
  <c r="H42" i="5"/>
  <c r="G42" i="5"/>
  <c r="E42" i="5"/>
  <c r="J41" i="5"/>
  <c r="I41" i="5"/>
  <c r="H41" i="5"/>
  <c r="G41" i="5"/>
  <c r="E41" i="5"/>
  <c r="J40" i="5"/>
  <c r="I40" i="5"/>
  <c r="H40" i="5"/>
  <c r="G40" i="5"/>
  <c r="E40" i="5"/>
  <c r="M38" i="5"/>
  <c r="L38" i="5"/>
  <c r="K38" i="5"/>
  <c r="J37" i="5"/>
  <c r="I37" i="5"/>
  <c r="H37" i="5"/>
  <c r="G37" i="5"/>
  <c r="E37" i="5"/>
  <c r="J36" i="5"/>
  <c r="I36" i="5"/>
  <c r="H36" i="5"/>
  <c r="G36" i="5"/>
  <c r="F36" i="5" s="1"/>
  <c r="E36" i="5"/>
  <c r="F35" i="5"/>
  <c r="F34" i="5"/>
  <c r="J33" i="5"/>
  <c r="I33" i="5"/>
  <c r="H33" i="5"/>
  <c r="G33" i="5"/>
  <c r="E33" i="5"/>
  <c r="J32" i="5"/>
  <c r="I32" i="5"/>
  <c r="H32" i="5"/>
  <c r="G32" i="5"/>
  <c r="E32" i="5"/>
  <c r="J31" i="5"/>
  <c r="I31" i="5"/>
  <c r="H31" i="5"/>
  <c r="G31" i="5"/>
  <c r="E31" i="5"/>
  <c r="J30" i="5"/>
  <c r="I30" i="5"/>
  <c r="H30" i="5"/>
  <c r="G30" i="5"/>
  <c r="E30" i="5"/>
  <c r="J29" i="5"/>
  <c r="I29" i="5"/>
  <c r="H29" i="5"/>
  <c r="G29" i="5"/>
  <c r="E29" i="5"/>
  <c r="J28" i="5"/>
  <c r="I28" i="5"/>
  <c r="H28" i="5"/>
  <c r="G28" i="5"/>
  <c r="E28" i="5"/>
  <c r="J27" i="5"/>
  <c r="I27" i="5"/>
  <c r="H27" i="5"/>
  <c r="G27" i="5"/>
  <c r="E27" i="5"/>
  <c r="J26" i="5"/>
  <c r="I26" i="5"/>
  <c r="H26" i="5"/>
  <c r="G26" i="5"/>
  <c r="E26" i="5"/>
  <c r="M25" i="5"/>
  <c r="M22" i="5" s="1"/>
  <c r="M64" i="5" s="1"/>
  <c r="L25" i="5"/>
  <c r="K25" i="5"/>
  <c r="K22" i="5" s="1"/>
  <c r="K64" i="5" s="1"/>
  <c r="F24" i="5"/>
  <c r="J23" i="5"/>
  <c r="I23" i="5"/>
  <c r="H23" i="5"/>
  <c r="G23" i="5"/>
  <c r="E23" i="5"/>
  <c r="L22" i="5"/>
  <c r="L64" i="5" s="1"/>
  <c r="L65" i="5" s="1"/>
  <c r="F15" i="5"/>
  <c r="E15" i="5"/>
  <c r="F13" i="5"/>
  <c r="E13" i="5"/>
  <c r="B13" i="5"/>
  <c r="I11" i="5"/>
  <c r="H11" i="5"/>
  <c r="F11" i="5"/>
  <c r="B11" i="5"/>
  <c r="B8" i="5"/>
  <c r="K66" i="5" l="1"/>
  <c r="J64" i="6"/>
  <c r="F68" i="6"/>
  <c r="I66" i="6"/>
  <c r="G65" i="7"/>
  <c r="H105" i="7"/>
  <c r="F77" i="6"/>
  <c r="F25" i="6"/>
  <c r="F22" i="6" s="1"/>
  <c r="H39" i="5"/>
  <c r="H38" i="5" s="1"/>
  <c r="H64" i="5" s="1"/>
  <c r="I64" i="6"/>
  <c r="F50" i="5"/>
  <c r="H65" i="7"/>
  <c r="F86" i="6"/>
  <c r="J105" i="7"/>
  <c r="F30" i="5"/>
  <c r="F42" i="5"/>
  <c r="F47" i="5"/>
  <c r="E86" i="5"/>
  <c r="I86" i="5"/>
  <c r="F27" i="5"/>
  <c r="H66" i="6"/>
  <c r="F43" i="5"/>
  <c r="F54" i="5"/>
  <c r="F69" i="5"/>
  <c r="J68" i="5"/>
  <c r="F82" i="5"/>
  <c r="B65" i="8"/>
  <c r="B105" i="8"/>
  <c r="E56" i="5"/>
  <c r="F23" i="5"/>
  <c r="F46" i="5"/>
  <c r="F55" i="5"/>
  <c r="F75" i="5"/>
  <c r="F85" i="5"/>
  <c r="F51" i="5"/>
  <c r="H77" i="5"/>
  <c r="F90" i="5"/>
  <c r="F92" i="5"/>
  <c r="F26" i="5"/>
  <c r="E39" i="5"/>
  <c r="E38" i="5" s="1"/>
  <c r="F89" i="5"/>
  <c r="F56" i="6"/>
  <c r="E64" i="6"/>
  <c r="G105" i="7"/>
  <c r="F37" i="5"/>
  <c r="I39" i="5"/>
  <c r="F94" i="5"/>
  <c r="H25" i="5"/>
  <c r="H22" i="5" s="1"/>
  <c r="E25" i="5"/>
  <c r="E22" i="5" s="1"/>
  <c r="F62" i="5"/>
  <c r="F39" i="6"/>
  <c r="F38" i="6" s="1"/>
  <c r="F64" i="6" s="1"/>
  <c r="F33" i="5"/>
  <c r="F52" i="5"/>
  <c r="F60" i="5"/>
  <c r="F79" i="5"/>
  <c r="F88" i="5"/>
  <c r="F93" i="5"/>
  <c r="H64" i="6"/>
  <c r="F49" i="5"/>
  <c r="F76" i="5"/>
  <c r="F66" i="7"/>
  <c r="F44" i="5"/>
  <c r="F83" i="5"/>
  <c r="F53" i="5"/>
  <c r="F28" i="5"/>
  <c r="G25" i="5"/>
  <c r="G22" i="5" s="1"/>
  <c r="J25" i="5"/>
  <c r="J22" i="5" s="1"/>
  <c r="F40" i="5"/>
  <c r="F63" i="5"/>
  <c r="M66" i="5"/>
  <c r="M65" i="5" s="1"/>
  <c r="F78" i="5"/>
  <c r="F91" i="5"/>
  <c r="I25" i="5"/>
  <c r="I22" i="5" s="1"/>
  <c r="F58" i="5"/>
  <c r="F45" i="5"/>
  <c r="F70" i="5"/>
  <c r="J77" i="5"/>
  <c r="F80" i="5"/>
  <c r="I77" i="5"/>
  <c r="F96" i="5"/>
  <c r="E66" i="6"/>
  <c r="I56" i="5"/>
  <c r="F71" i="5"/>
  <c r="F73" i="5"/>
  <c r="F87" i="5"/>
  <c r="F29" i="5"/>
  <c r="F48" i="5"/>
  <c r="F57" i="5"/>
  <c r="F56" i="5" s="1"/>
  <c r="J56" i="5"/>
  <c r="H68" i="5"/>
  <c r="F72" i="5"/>
  <c r="E77" i="5"/>
  <c r="E66" i="5" s="1"/>
  <c r="F66" i="6"/>
  <c r="I38" i="5"/>
  <c r="J39" i="5"/>
  <c r="J38" i="5" s="1"/>
  <c r="F74" i="5"/>
  <c r="J86" i="5"/>
  <c r="F32" i="5"/>
  <c r="F41" i="5"/>
  <c r="I68" i="5"/>
  <c r="F84" i="5"/>
  <c r="F95" i="5"/>
  <c r="G66" i="6"/>
  <c r="G65" i="6" s="1"/>
  <c r="H86" i="5"/>
  <c r="F59" i="5"/>
  <c r="F31" i="5"/>
  <c r="J65" i="6"/>
  <c r="J105" i="6"/>
  <c r="I65" i="6"/>
  <c r="K65" i="5"/>
  <c r="G39" i="5"/>
  <c r="G38" i="5" s="1"/>
  <c r="G77" i="5"/>
  <c r="G68" i="5"/>
  <c r="G56" i="5"/>
  <c r="G86" i="5"/>
  <c r="J107" i="4"/>
  <c r="H107" i="4"/>
  <c r="G107" i="4"/>
  <c r="B107" i="4"/>
  <c r="J96" i="4"/>
  <c r="I96" i="4"/>
  <c r="H96" i="4"/>
  <c r="G96" i="4"/>
  <c r="E96" i="4"/>
  <c r="J95" i="4"/>
  <c r="I95" i="4"/>
  <c r="H95" i="4"/>
  <c r="G95" i="4"/>
  <c r="E95" i="4"/>
  <c r="J94" i="4"/>
  <c r="I94" i="4"/>
  <c r="H94" i="4"/>
  <c r="G94" i="4"/>
  <c r="E94" i="4"/>
  <c r="J93" i="4"/>
  <c r="I93" i="4"/>
  <c r="H93" i="4"/>
  <c r="G93" i="4"/>
  <c r="E93" i="4"/>
  <c r="J92" i="4"/>
  <c r="I92" i="4"/>
  <c r="H92" i="4"/>
  <c r="G92" i="4"/>
  <c r="E92" i="4"/>
  <c r="J91" i="4"/>
  <c r="I91" i="4"/>
  <c r="H91" i="4"/>
  <c r="G91" i="4"/>
  <c r="E91" i="4"/>
  <c r="J90" i="4"/>
  <c r="I90" i="4"/>
  <c r="H90" i="4"/>
  <c r="G90" i="4"/>
  <c r="E90" i="4"/>
  <c r="J89" i="4"/>
  <c r="I89" i="4"/>
  <c r="H89" i="4"/>
  <c r="G89" i="4"/>
  <c r="E89" i="4"/>
  <c r="J88" i="4"/>
  <c r="I88" i="4"/>
  <c r="H88" i="4"/>
  <c r="G88" i="4"/>
  <c r="E88" i="4"/>
  <c r="J87" i="4"/>
  <c r="I87" i="4"/>
  <c r="H87" i="4"/>
  <c r="G87" i="4"/>
  <c r="E87" i="4"/>
  <c r="M86" i="4"/>
  <c r="L86" i="4"/>
  <c r="K86" i="4"/>
  <c r="J85" i="4"/>
  <c r="I85" i="4"/>
  <c r="H85" i="4"/>
  <c r="G85" i="4"/>
  <c r="E85" i="4"/>
  <c r="J84" i="4"/>
  <c r="I84" i="4"/>
  <c r="H84" i="4"/>
  <c r="G84" i="4"/>
  <c r="E84" i="4"/>
  <c r="J83" i="4"/>
  <c r="I83" i="4"/>
  <c r="H83" i="4"/>
  <c r="G83" i="4"/>
  <c r="E83" i="4"/>
  <c r="J82" i="4"/>
  <c r="I82" i="4"/>
  <c r="H82" i="4"/>
  <c r="G82" i="4"/>
  <c r="E82" i="4"/>
  <c r="F81" i="4"/>
  <c r="J80" i="4"/>
  <c r="I80" i="4"/>
  <c r="H80" i="4"/>
  <c r="G80" i="4"/>
  <c r="E80" i="4"/>
  <c r="J79" i="4"/>
  <c r="I79" i="4"/>
  <c r="H79" i="4"/>
  <c r="G79" i="4"/>
  <c r="E79" i="4"/>
  <c r="J78" i="4"/>
  <c r="I78" i="4"/>
  <c r="H78" i="4"/>
  <c r="G78" i="4"/>
  <c r="E78" i="4"/>
  <c r="M77" i="4"/>
  <c r="L77" i="4"/>
  <c r="K77" i="4"/>
  <c r="M76" i="4"/>
  <c r="L76" i="4"/>
  <c r="K76" i="4"/>
  <c r="J76" i="4"/>
  <c r="I76" i="4"/>
  <c r="H76" i="4"/>
  <c r="G76" i="4"/>
  <c r="E76" i="4"/>
  <c r="M75" i="4"/>
  <c r="L75" i="4"/>
  <c r="K75" i="4"/>
  <c r="J75" i="4"/>
  <c r="I75" i="4"/>
  <c r="H75" i="4"/>
  <c r="G75" i="4"/>
  <c r="E75" i="4"/>
  <c r="M74" i="4"/>
  <c r="L74" i="4"/>
  <c r="K74" i="4"/>
  <c r="J74" i="4"/>
  <c r="I74" i="4"/>
  <c r="H74" i="4"/>
  <c r="G74" i="4"/>
  <c r="E74" i="4"/>
  <c r="M73" i="4"/>
  <c r="L73" i="4"/>
  <c r="K73" i="4"/>
  <c r="J73" i="4"/>
  <c r="I73" i="4"/>
  <c r="H73" i="4"/>
  <c r="G73" i="4"/>
  <c r="E73" i="4"/>
  <c r="M72" i="4"/>
  <c r="L72" i="4"/>
  <c r="K72" i="4"/>
  <c r="J72" i="4"/>
  <c r="I72" i="4"/>
  <c r="H72" i="4"/>
  <c r="G72" i="4"/>
  <c r="E72" i="4"/>
  <c r="M71" i="4"/>
  <c r="L71" i="4"/>
  <c r="K71" i="4"/>
  <c r="J71" i="4"/>
  <c r="I71" i="4"/>
  <c r="H71" i="4"/>
  <c r="G71" i="4"/>
  <c r="E71" i="4"/>
  <c r="M70" i="4"/>
  <c r="L70" i="4"/>
  <c r="K70" i="4"/>
  <c r="J70" i="4"/>
  <c r="I70" i="4"/>
  <c r="H70" i="4"/>
  <c r="G70" i="4"/>
  <c r="E70" i="4"/>
  <c r="M69" i="4"/>
  <c r="M68" i="4" s="1"/>
  <c r="L69" i="4"/>
  <c r="K69" i="4"/>
  <c r="J69" i="4"/>
  <c r="J68" i="4" s="1"/>
  <c r="I69" i="4"/>
  <c r="H69" i="4"/>
  <c r="G69" i="4"/>
  <c r="E69" i="4"/>
  <c r="L68" i="4"/>
  <c r="K68" i="4"/>
  <c r="F67" i="4"/>
  <c r="J63" i="4"/>
  <c r="I63" i="4"/>
  <c r="H63" i="4"/>
  <c r="G63" i="4"/>
  <c r="E63" i="4"/>
  <c r="J62" i="4"/>
  <c r="I62" i="4"/>
  <c r="H62" i="4"/>
  <c r="G62" i="4"/>
  <c r="E62" i="4"/>
  <c r="F61" i="4"/>
  <c r="J60" i="4"/>
  <c r="I60" i="4"/>
  <c r="H60" i="4"/>
  <c r="G60" i="4"/>
  <c r="E60" i="4"/>
  <c r="J59" i="4"/>
  <c r="I59" i="4"/>
  <c r="H59" i="4"/>
  <c r="G59" i="4"/>
  <c r="E59" i="4"/>
  <c r="J58" i="4"/>
  <c r="I58" i="4"/>
  <c r="H58" i="4"/>
  <c r="G58" i="4"/>
  <c r="E58" i="4"/>
  <c r="J57" i="4"/>
  <c r="I57" i="4"/>
  <c r="H57" i="4"/>
  <c r="G57" i="4"/>
  <c r="E57" i="4"/>
  <c r="M56" i="4"/>
  <c r="L56" i="4"/>
  <c r="K56" i="4"/>
  <c r="J55" i="4"/>
  <c r="I55" i="4"/>
  <c r="H55" i="4"/>
  <c r="G55" i="4"/>
  <c r="E55" i="4"/>
  <c r="J54" i="4"/>
  <c r="I54" i="4"/>
  <c r="H54" i="4"/>
  <c r="G54" i="4"/>
  <c r="E54" i="4"/>
  <c r="J53" i="4"/>
  <c r="I53" i="4"/>
  <c r="H53" i="4"/>
  <c r="G53" i="4"/>
  <c r="E53" i="4"/>
  <c r="J52" i="4"/>
  <c r="I52" i="4"/>
  <c r="H52" i="4"/>
  <c r="G52" i="4"/>
  <c r="E52" i="4"/>
  <c r="J51" i="4"/>
  <c r="I51" i="4"/>
  <c r="H51" i="4"/>
  <c r="G51" i="4"/>
  <c r="E51" i="4"/>
  <c r="J50" i="4"/>
  <c r="I50" i="4"/>
  <c r="H50" i="4"/>
  <c r="G50" i="4"/>
  <c r="E50" i="4"/>
  <c r="J49" i="4"/>
  <c r="I49" i="4"/>
  <c r="H49" i="4"/>
  <c r="G49" i="4"/>
  <c r="E49" i="4"/>
  <c r="J48" i="4"/>
  <c r="I48" i="4"/>
  <c r="H48" i="4"/>
  <c r="G48" i="4"/>
  <c r="E48" i="4"/>
  <c r="J47" i="4"/>
  <c r="I47" i="4"/>
  <c r="H47" i="4"/>
  <c r="G47" i="4"/>
  <c r="E47" i="4"/>
  <c r="J46" i="4"/>
  <c r="I46" i="4"/>
  <c r="H46" i="4"/>
  <c r="G46" i="4"/>
  <c r="E46" i="4"/>
  <c r="J45" i="4"/>
  <c r="I45" i="4"/>
  <c r="H45" i="4"/>
  <c r="G45" i="4"/>
  <c r="E45" i="4"/>
  <c r="J44" i="4"/>
  <c r="I44" i="4"/>
  <c r="H44" i="4"/>
  <c r="G44" i="4"/>
  <c r="E44" i="4"/>
  <c r="J43" i="4"/>
  <c r="I43" i="4"/>
  <c r="H43" i="4"/>
  <c r="G43" i="4"/>
  <c r="E43" i="4"/>
  <c r="J42" i="4"/>
  <c r="I42" i="4"/>
  <c r="H42" i="4"/>
  <c r="G42" i="4"/>
  <c r="E42" i="4"/>
  <c r="J41" i="4"/>
  <c r="I41" i="4"/>
  <c r="H41" i="4"/>
  <c r="G41" i="4"/>
  <c r="E41" i="4"/>
  <c r="J40" i="4"/>
  <c r="I40" i="4"/>
  <c r="H40" i="4"/>
  <c r="G40" i="4"/>
  <c r="E40" i="4"/>
  <c r="M38" i="4"/>
  <c r="L38" i="4"/>
  <c r="K38" i="4"/>
  <c r="J37" i="4"/>
  <c r="I37" i="4"/>
  <c r="H37" i="4"/>
  <c r="G37" i="4"/>
  <c r="E37" i="4"/>
  <c r="J36" i="4"/>
  <c r="I36" i="4"/>
  <c r="H36" i="4"/>
  <c r="G36" i="4"/>
  <c r="E36" i="4"/>
  <c r="F35" i="4"/>
  <c r="F34" i="4"/>
  <c r="J33" i="4"/>
  <c r="I33" i="4"/>
  <c r="H33" i="4"/>
  <c r="G33" i="4"/>
  <c r="E33" i="4"/>
  <c r="J32" i="4"/>
  <c r="I32" i="4"/>
  <c r="H32" i="4"/>
  <c r="G32" i="4"/>
  <c r="E32" i="4"/>
  <c r="J31" i="4"/>
  <c r="I31" i="4"/>
  <c r="H31" i="4"/>
  <c r="G31" i="4"/>
  <c r="E31" i="4"/>
  <c r="J30" i="4"/>
  <c r="I30" i="4"/>
  <c r="H30" i="4"/>
  <c r="G30" i="4"/>
  <c r="E30" i="4"/>
  <c r="J29" i="4"/>
  <c r="I29" i="4"/>
  <c r="H29" i="4"/>
  <c r="G29" i="4"/>
  <c r="E29" i="4"/>
  <c r="J28" i="4"/>
  <c r="I28" i="4"/>
  <c r="H28" i="4"/>
  <c r="G28" i="4"/>
  <c r="E28" i="4"/>
  <c r="J27" i="4"/>
  <c r="I27" i="4"/>
  <c r="H27" i="4"/>
  <c r="G27" i="4"/>
  <c r="E27" i="4"/>
  <c r="J26" i="4"/>
  <c r="I26" i="4"/>
  <c r="H26" i="4"/>
  <c r="G26" i="4"/>
  <c r="E26" i="4"/>
  <c r="M25" i="4"/>
  <c r="M22" i="4" s="1"/>
  <c r="M64" i="4" s="1"/>
  <c r="L25" i="4"/>
  <c r="L22" i="4" s="1"/>
  <c r="L64" i="4" s="1"/>
  <c r="K25" i="4"/>
  <c r="K22" i="4" s="1"/>
  <c r="K64" i="4" s="1"/>
  <c r="F24" i="4"/>
  <c r="J23" i="4"/>
  <c r="I23" i="4"/>
  <c r="H23" i="4"/>
  <c r="G23" i="4"/>
  <c r="E23" i="4"/>
  <c r="F15" i="4"/>
  <c r="E15" i="4"/>
  <c r="F13" i="4"/>
  <c r="E13" i="4"/>
  <c r="B13" i="4"/>
  <c r="I11" i="4"/>
  <c r="H11" i="4"/>
  <c r="F11" i="4"/>
  <c r="B11" i="4"/>
  <c r="B8" i="4"/>
  <c r="J107" i="3"/>
  <c r="H107" i="3"/>
  <c r="G107" i="3"/>
  <c r="B107" i="3"/>
  <c r="J96" i="3"/>
  <c r="I96" i="3"/>
  <c r="H96" i="3"/>
  <c r="G96" i="3"/>
  <c r="E96" i="3"/>
  <c r="J95" i="3"/>
  <c r="I95" i="3"/>
  <c r="H95" i="3"/>
  <c r="G95" i="3"/>
  <c r="E95" i="3"/>
  <c r="J94" i="3"/>
  <c r="I94" i="3"/>
  <c r="H94" i="3"/>
  <c r="G94" i="3"/>
  <c r="E94" i="3"/>
  <c r="J93" i="3"/>
  <c r="I93" i="3"/>
  <c r="H93" i="3"/>
  <c r="G93" i="3"/>
  <c r="E93" i="3"/>
  <c r="J92" i="3"/>
  <c r="I92" i="3"/>
  <c r="H92" i="3"/>
  <c r="G92" i="3"/>
  <c r="E92" i="3"/>
  <c r="J91" i="3"/>
  <c r="I91" i="3"/>
  <c r="H91" i="3"/>
  <c r="G91" i="3"/>
  <c r="E91" i="3"/>
  <c r="J90" i="3"/>
  <c r="I90" i="3"/>
  <c r="H90" i="3"/>
  <c r="G90" i="3"/>
  <c r="E90" i="3"/>
  <c r="J89" i="3"/>
  <c r="I89" i="3"/>
  <c r="H89" i="3"/>
  <c r="G89" i="3"/>
  <c r="E89" i="3"/>
  <c r="J88" i="3"/>
  <c r="I88" i="3"/>
  <c r="H88" i="3"/>
  <c r="G88" i="3"/>
  <c r="E88" i="3"/>
  <c r="J87" i="3"/>
  <c r="I87" i="3"/>
  <c r="H87" i="3"/>
  <c r="G87" i="3"/>
  <c r="E87" i="3"/>
  <c r="M86" i="3"/>
  <c r="L86" i="3"/>
  <c r="K86" i="3"/>
  <c r="J85" i="3"/>
  <c r="I85" i="3"/>
  <c r="H85" i="3"/>
  <c r="G85" i="3"/>
  <c r="F85" i="3" s="1"/>
  <c r="E85" i="3"/>
  <c r="J84" i="3"/>
  <c r="I84" i="3"/>
  <c r="H84" i="3"/>
  <c r="G84" i="3"/>
  <c r="E84" i="3"/>
  <c r="J83" i="3"/>
  <c r="I83" i="3"/>
  <c r="H83" i="3"/>
  <c r="G83" i="3"/>
  <c r="E83" i="3"/>
  <c r="J82" i="3"/>
  <c r="I82" i="3"/>
  <c r="H82" i="3"/>
  <c r="G82" i="3"/>
  <c r="E82" i="3"/>
  <c r="F81" i="3"/>
  <c r="J80" i="3"/>
  <c r="I80" i="3"/>
  <c r="H80" i="3"/>
  <c r="G80" i="3"/>
  <c r="E80" i="3"/>
  <c r="J79" i="3"/>
  <c r="I79" i="3"/>
  <c r="H79" i="3"/>
  <c r="G79" i="3"/>
  <c r="E79" i="3"/>
  <c r="J78" i="3"/>
  <c r="I78" i="3"/>
  <c r="H78" i="3"/>
  <c r="G78" i="3"/>
  <c r="E78" i="3"/>
  <c r="M77" i="3"/>
  <c r="L77" i="3"/>
  <c r="K77" i="3"/>
  <c r="M76" i="3"/>
  <c r="L76" i="3"/>
  <c r="K76" i="3"/>
  <c r="J76" i="3"/>
  <c r="I76" i="3"/>
  <c r="H76" i="3"/>
  <c r="G76" i="3"/>
  <c r="E76" i="3"/>
  <c r="M75" i="3"/>
  <c r="L75" i="3"/>
  <c r="K75" i="3"/>
  <c r="J75" i="3"/>
  <c r="I75" i="3"/>
  <c r="H75" i="3"/>
  <c r="G75" i="3"/>
  <c r="E75" i="3"/>
  <c r="M74" i="3"/>
  <c r="L74" i="3"/>
  <c r="K74" i="3"/>
  <c r="J74" i="3"/>
  <c r="I74" i="3"/>
  <c r="H74" i="3"/>
  <c r="G74" i="3"/>
  <c r="E74" i="3"/>
  <c r="M73" i="3"/>
  <c r="L73" i="3"/>
  <c r="K73" i="3"/>
  <c r="J73" i="3"/>
  <c r="I73" i="3"/>
  <c r="H73" i="3"/>
  <c r="G73" i="3"/>
  <c r="E73" i="3"/>
  <c r="M72" i="3"/>
  <c r="L72" i="3"/>
  <c r="K72" i="3"/>
  <c r="J72" i="3"/>
  <c r="I72" i="3"/>
  <c r="H72" i="3"/>
  <c r="G72" i="3"/>
  <c r="E72" i="3"/>
  <c r="M71" i="3"/>
  <c r="L71" i="3"/>
  <c r="K71" i="3"/>
  <c r="J71" i="3"/>
  <c r="I71" i="3"/>
  <c r="H71" i="3"/>
  <c r="G71" i="3"/>
  <c r="E71" i="3"/>
  <c r="M70" i="3"/>
  <c r="L70" i="3"/>
  <c r="K70" i="3"/>
  <c r="J70" i="3"/>
  <c r="I70" i="3"/>
  <c r="H70" i="3"/>
  <c r="G70" i="3"/>
  <c r="E70" i="3"/>
  <c r="M69" i="3"/>
  <c r="M68" i="3" s="1"/>
  <c r="L69" i="3"/>
  <c r="L68" i="3" s="1"/>
  <c r="K69" i="3"/>
  <c r="J69" i="3"/>
  <c r="I69" i="3"/>
  <c r="H69" i="3"/>
  <c r="H68" i="3" s="1"/>
  <c r="G69" i="3"/>
  <c r="E69" i="3"/>
  <c r="K68" i="3"/>
  <c r="K66" i="3" s="1"/>
  <c r="F67" i="3"/>
  <c r="J63" i="3"/>
  <c r="I63" i="3"/>
  <c r="H63" i="3"/>
  <c r="G63" i="3"/>
  <c r="E63" i="3"/>
  <c r="J62" i="3"/>
  <c r="I62" i="3"/>
  <c r="H62" i="3"/>
  <c r="G62" i="3"/>
  <c r="E62" i="3"/>
  <c r="F61" i="3"/>
  <c r="J60" i="3"/>
  <c r="I60" i="3"/>
  <c r="H60" i="3"/>
  <c r="G60" i="3"/>
  <c r="E60" i="3"/>
  <c r="J59" i="3"/>
  <c r="I59" i="3"/>
  <c r="H59" i="3"/>
  <c r="G59" i="3"/>
  <c r="E59" i="3"/>
  <c r="J58" i="3"/>
  <c r="I58" i="3"/>
  <c r="H58" i="3"/>
  <c r="G58" i="3"/>
  <c r="E58" i="3"/>
  <c r="J57" i="3"/>
  <c r="I57" i="3"/>
  <c r="H57" i="3"/>
  <c r="G57" i="3"/>
  <c r="E57" i="3"/>
  <c r="M56" i="3"/>
  <c r="L56" i="3"/>
  <c r="K56" i="3"/>
  <c r="J55" i="3"/>
  <c r="I55" i="3"/>
  <c r="H55" i="3"/>
  <c r="G55" i="3"/>
  <c r="E55" i="3"/>
  <c r="J54" i="3"/>
  <c r="I54" i="3"/>
  <c r="H54" i="3"/>
  <c r="G54" i="3"/>
  <c r="E54" i="3"/>
  <c r="J53" i="3"/>
  <c r="I53" i="3"/>
  <c r="H53" i="3"/>
  <c r="G53" i="3"/>
  <c r="E53" i="3"/>
  <c r="J52" i="3"/>
  <c r="I52" i="3"/>
  <c r="H52" i="3"/>
  <c r="G52" i="3"/>
  <c r="E52" i="3"/>
  <c r="J51" i="3"/>
  <c r="I51" i="3"/>
  <c r="H51" i="3"/>
  <c r="G51" i="3"/>
  <c r="E51" i="3"/>
  <c r="J50" i="3"/>
  <c r="I50" i="3"/>
  <c r="H50" i="3"/>
  <c r="G50" i="3"/>
  <c r="E50" i="3"/>
  <c r="J49" i="3"/>
  <c r="I49" i="3"/>
  <c r="H49" i="3"/>
  <c r="G49" i="3"/>
  <c r="E49" i="3"/>
  <c r="J48" i="3"/>
  <c r="I48" i="3"/>
  <c r="H48" i="3"/>
  <c r="G48" i="3"/>
  <c r="E48" i="3"/>
  <c r="J47" i="3"/>
  <c r="I47" i="3"/>
  <c r="H47" i="3"/>
  <c r="G47" i="3"/>
  <c r="E47" i="3"/>
  <c r="J46" i="3"/>
  <c r="I46" i="3"/>
  <c r="H46" i="3"/>
  <c r="G46" i="3"/>
  <c r="E46" i="3"/>
  <c r="J45" i="3"/>
  <c r="I45" i="3"/>
  <c r="H45" i="3"/>
  <c r="G45" i="3"/>
  <c r="E45" i="3"/>
  <c r="J44" i="3"/>
  <c r="I44" i="3"/>
  <c r="H44" i="3"/>
  <c r="G44" i="3"/>
  <c r="E44" i="3"/>
  <c r="J43" i="3"/>
  <c r="I43" i="3"/>
  <c r="H43" i="3"/>
  <c r="G43" i="3"/>
  <c r="E43" i="3"/>
  <c r="J42" i="3"/>
  <c r="I42" i="3"/>
  <c r="H42" i="3"/>
  <c r="G42" i="3"/>
  <c r="E42" i="3"/>
  <c r="J41" i="3"/>
  <c r="I41" i="3"/>
  <c r="H41" i="3"/>
  <c r="G41" i="3"/>
  <c r="E41" i="3"/>
  <c r="J40" i="3"/>
  <c r="I40" i="3"/>
  <c r="H40" i="3"/>
  <c r="G40" i="3"/>
  <c r="E40" i="3"/>
  <c r="M38" i="3"/>
  <c r="L38" i="3"/>
  <c r="K38" i="3"/>
  <c r="J37" i="3"/>
  <c r="I37" i="3"/>
  <c r="H37" i="3"/>
  <c r="G37" i="3"/>
  <c r="E37" i="3"/>
  <c r="J36" i="3"/>
  <c r="I36" i="3"/>
  <c r="H36" i="3"/>
  <c r="G36" i="3"/>
  <c r="E36" i="3"/>
  <c r="F35" i="3"/>
  <c r="F34" i="3"/>
  <c r="J33" i="3"/>
  <c r="I33" i="3"/>
  <c r="H33" i="3"/>
  <c r="G33" i="3"/>
  <c r="E33" i="3"/>
  <c r="J32" i="3"/>
  <c r="I32" i="3"/>
  <c r="H32" i="3"/>
  <c r="G32" i="3"/>
  <c r="E32" i="3"/>
  <c r="J31" i="3"/>
  <c r="I31" i="3"/>
  <c r="H31" i="3"/>
  <c r="G31" i="3"/>
  <c r="E31" i="3"/>
  <c r="J30" i="3"/>
  <c r="I30" i="3"/>
  <c r="H30" i="3"/>
  <c r="G30" i="3"/>
  <c r="E30" i="3"/>
  <c r="J29" i="3"/>
  <c r="I29" i="3"/>
  <c r="H29" i="3"/>
  <c r="G29" i="3"/>
  <c r="E29" i="3"/>
  <c r="J28" i="3"/>
  <c r="I28" i="3"/>
  <c r="H28" i="3"/>
  <c r="G28" i="3"/>
  <c r="E28" i="3"/>
  <c r="J27" i="3"/>
  <c r="I27" i="3"/>
  <c r="H27" i="3"/>
  <c r="G27" i="3"/>
  <c r="E27" i="3"/>
  <c r="J26" i="3"/>
  <c r="I26" i="3"/>
  <c r="H26" i="3"/>
  <c r="G26" i="3"/>
  <c r="E26" i="3"/>
  <c r="M25" i="3"/>
  <c r="M22" i="3" s="1"/>
  <c r="M64" i="3" s="1"/>
  <c r="L25" i="3"/>
  <c r="L22" i="3" s="1"/>
  <c r="L64" i="3" s="1"/>
  <c r="K25" i="3"/>
  <c r="F24" i="3"/>
  <c r="J23" i="3"/>
  <c r="I23" i="3"/>
  <c r="H23" i="3"/>
  <c r="G23" i="3"/>
  <c r="E23" i="3"/>
  <c r="K22" i="3"/>
  <c r="K64" i="3" s="1"/>
  <c r="F15" i="3"/>
  <c r="E15" i="3"/>
  <c r="F13" i="3"/>
  <c r="E13" i="3"/>
  <c r="B13" i="3"/>
  <c r="I11" i="3"/>
  <c r="H11" i="3"/>
  <c r="F11" i="3"/>
  <c r="B11" i="3"/>
  <c r="B8" i="3"/>
  <c r="F77" i="5" l="1"/>
  <c r="F66" i="5" s="1"/>
  <c r="F39" i="5"/>
  <c r="F105" i="6"/>
  <c r="H105" i="6"/>
  <c r="F90" i="4"/>
  <c r="E64" i="5"/>
  <c r="I105" i="6"/>
  <c r="I56" i="4"/>
  <c r="F86" i="5"/>
  <c r="J66" i="5"/>
  <c r="E65" i="6"/>
  <c r="F68" i="5"/>
  <c r="I64" i="5"/>
  <c r="I105" i="5" s="1"/>
  <c r="I66" i="5"/>
  <c r="F91" i="3"/>
  <c r="K66" i="4"/>
  <c r="K65" i="4" s="1"/>
  <c r="F38" i="5"/>
  <c r="H65" i="6"/>
  <c r="J56" i="4"/>
  <c r="E86" i="4"/>
  <c r="F65" i="6"/>
  <c r="G56" i="4"/>
  <c r="J77" i="4"/>
  <c r="G105" i="6"/>
  <c r="F26" i="4"/>
  <c r="F25" i="5"/>
  <c r="F22" i="5" s="1"/>
  <c r="J64" i="5"/>
  <c r="F65" i="7"/>
  <c r="F105" i="7"/>
  <c r="E105" i="5"/>
  <c r="E65" i="5"/>
  <c r="F23" i="3"/>
  <c r="F37" i="3"/>
  <c r="F43" i="4"/>
  <c r="F51" i="4"/>
  <c r="H77" i="4"/>
  <c r="E105" i="6"/>
  <c r="J68" i="3"/>
  <c r="F37" i="4"/>
  <c r="G39" i="4"/>
  <c r="G38" i="4" s="1"/>
  <c r="E77" i="4"/>
  <c r="F85" i="4"/>
  <c r="H66" i="5"/>
  <c r="F92" i="4"/>
  <c r="F88" i="3"/>
  <c r="F44" i="3"/>
  <c r="F45" i="3"/>
  <c r="F53" i="3"/>
  <c r="F79" i="3"/>
  <c r="F82" i="4"/>
  <c r="F96" i="3"/>
  <c r="G39" i="3"/>
  <c r="G38" i="3" s="1"/>
  <c r="I56" i="3"/>
  <c r="F59" i="3"/>
  <c r="E86" i="3"/>
  <c r="I86" i="3"/>
  <c r="F90" i="3"/>
  <c r="F60" i="4"/>
  <c r="L66" i="4"/>
  <c r="L65" i="4"/>
  <c r="F96" i="4"/>
  <c r="B65" i="6"/>
  <c r="B105" i="6"/>
  <c r="E25" i="4"/>
  <c r="E22" i="4" s="1"/>
  <c r="F46" i="3"/>
  <c r="F54" i="3"/>
  <c r="F76" i="3"/>
  <c r="F93" i="3"/>
  <c r="H25" i="4"/>
  <c r="F29" i="4"/>
  <c r="E77" i="3"/>
  <c r="G77" i="4"/>
  <c r="F73" i="4"/>
  <c r="E25" i="3"/>
  <c r="E22" i="3" s="1"/>
  <c r="F71" i="3"/>
  <c r="F78" i="3"/>
  <c r="H86" i="3"/>
  <c r="G25" i="4"/>
  <c r="G22" i="4" s="1"/>
  <c r="E56" i="4"/>
  <c r="I86" i="4"/>
  <c r="G64" i="5"/>
  <c r="F30" i="4"/>
  <c r="F36" i="4"/>
  <c r="M66" i="4"/>
  <c r="M65" i="4" s="1"/>
  <c r="F84" i="4"/>
  <c r="J86" i="4"/>
  <c r="J66" i="4" s="1"/>
  <c r="E68" i="3"/>
  <c r="E56" i="3"/>
  <c r="F60" i="3"/>
  <c r="J39" i="4"/>
  <c r="J38" i="4" s="1"/>
  <c r="G25" i="3"/>
  <c r="G22" i="3" s="1"/>
  <c r="K65" i="3"/>
  <c r="F30" i="3"/>
  <c r="F57" i="3"/>
  <c r="J56" i="3"/>
  <c r="M66" i="3"/>
  <c r="M65" i="3" s="1"/>
  <c r="H77" i="3"/>
  <c r="F94" i="3"/>
  <c r="F23" i="4"/>
  <c r="I25" i="4"/>
  <c r="I22" i="4" s="1"/>
  <c r="F76" i="4"/>
  <c r="F94" i="4"/>
  <c r="G66" i="5"/>
  <c r="G105" i="5" s="1"/>
  <c r="E68" i="4"/>
  <c r="F26" i="3"/>
  <c r="F29" i="3"/>
  <c r="F32" i="3"/>
  <c r="F52" i="3"/>
  <c r="H56" i="3"/>
  <c r="L66" i="3"/>
  <c r="L65" i="3" s="1"/>
  <c r="F83" i="3"/>
  <c r="F28" i="4"/>
  <c r="F59" i="4"/>
  <c r="F69" i="4"/>
  <c r="F72" i="4"/>
  <c r="F75" i="4"/>
  <c r="F31" i="4"/>
  <c r="F63" i="4"/>
  <c r="F71" i="4"/>
  <c r="F74" i="4"/>
  <c r="I77" i="4"/>
  <c r="F87" i="4"/>
  <c r="F93" i="4"/>
  <c r="I25" i="3"/>
  <c r="I22" i="3" s="1"/>
  <c r="F43" i="3"/>
  <c r="F51" i="3"/>
  <c r="F63" i="3"/>
  <c r="J77" i="3"/>
  <c r="F87" i="3"/>
  <c r="F86" i="3" s="1"/>
  <c r="J86" i="3"/>
  <c r="F40" i="4"/>
  <c r="F42" i="4"/>
  <c r="F45" i="4"/>
  <c r="F48" i="4"/>
  <c r="F50" i="4"/>
  <c r="F53" i="4"/>
  <c r="F62" i="4"/>
  <c r="I68" i="4"/>
  <c r="F31" i="3"/>
  <c r="J25" i="3"/>
  <c r="J22" i="3" s="1"/>
  <c r="F40" i="3"/>
  <c r="F41" i="3"/>
  <c r="F48" i="3"/>
  <c r="F49" i="3"/>
  <c r="F69" i="3"/>
  <c r="F70" i="3"/>
  <c r="F73" i="3"/>
  <c r="F74" i="3"/>
  <c r="F75" i="3"/>
  <c r="F82" i="3"/>
  <c r="J25" i="4"/>
  <c r="J22" i="4" s="1"/>
  <c r="F47" i="4"/>
  <c r="F55" i="4"/>
  <c r="F80" i="4"/>
  <c r="F95" i="4"/>
  <c r="H25" i="3"/>
  <c r="H22" i="3" s="1"/>
  <c r="F36" i="3"/>
  <c r="H39" i="3"/>
  <c r="H38" i="3" s="1"/>
  <c r="E39" i="3"/>
  <c r="E38" i="3" s="1"/>
  <c r="F58" i="3"/>
  <c r="F80" i="3"/>
  <c r="I77" i="3"/>
  <c r="F84" i="3"/>
  <c r="F89" i="3"/>
  <c r="F92" i="3"/>
  <c r="F95" i="3"/>
  <c r="F27" i="4"/>
  <c r="F33" i="4"/>
  <c r="E39" i="4"/>
  <c r="E38" i="4" s="1"/>
  <c r="F79" i="4"/>
  <c r="F89" i="4"/>
  <c r="F28" i="3"/>
  <c r="F33" i="3"/>
  <c r="I39" i="3"/>
  <c r="I38" i="3" s="1"/>
  <c r="F42" i="3"/>
  <c r="F39" i="3" s="1"/>
  <c r="F50" i="3"/>
  <c r="F62" i="3"/>
  <c r="F72" i="3"/>
  <c r="F32" i="4"/>
  <c r="F57" i="4"/>
  <c r="G86" i="4"/>
  <c r="F27" i="3"/>
  <c r="F47" i="3"/>
  <c r="F55" i="3"/>
  <c r="F41" i="4"/>
  <c r="F44" i="4"/>
  <c r="F46" i="4"/>
  <c r="F49" i="4"/>
  <c r="F52" i="4"/>
  <c r="F54" i="4"/>
  <c r="F83" i="4"/>
  <c r="F91" i="4"/>
  <c r="H22" i="4"/>
  <c r="H56" i="4"/>
  <c r="H86" i="4"/>
  <c r="H39" i="4"/>
  <c r="H38" i="4" s="1"/>
  <c r="G68" i="4"/>
  <c r="I39" i="4"/>
  <c r="I38" i="4" s="1"/>
  <c r="I64" i="4" s="1"/>
  <c r="H68" i="4"/>
  <c r="F70" i="4"/>
  <c r="F78" i="4"/>
  <c r="F58" i="4"/>
  <c r="F88" i="4"/>
  <c r="F86" i="4" s="1"/>
  <c r="E66" i="3"/>
  <c r="G68" i="3"/>
  <c r="G77" i="3"/>
  <c r="J39" i="3"/>
  <c r="J38" i="3" s="1"/>
  <c r="I68" i="3"/>
  <c r="G56" i="3"/>
  <c r="G86" i="3"/>
  <c r="F38" i="3" l="1"/>
  <c r="I65" i="5"/>
  <c r="J105" i="5"/>
  <c r="F39" i="4"/>
  <c r="J65" i="5"/>
  <c r="F77" i="3"/>
  <c r="F64" i="5"/>
  <c r="F65" i="5" s="1"/>
  <c r="I66" i="3"/>
  <c r="J66" i="3"/>
  <c r="E66" i="4"/>
  <c r="E64" i="3"/>
  <c r="E105" i="3" s="1"/>
  <c r="B65" i="7"/>
  <c r="B105" i="7"/>
  <c r="J64" i="3"/>
  <c r="E64" i="4"/>
  <c r="H66" i="3"/>
  <c r="I64" i="3"/>
  <c r="J64" i="4"/>
  <c r="J65" i="4" s="1"/>
  <c r="H105" i="5"/>
  <c r="H65" i="5"/>
  <c r="F77" i="4"/>
  <c r="F56" i="4"/>
  <c r="F25" i="4"/>
  <c r="F22" i="4" s="1"/>
  <c r="G65" i="5"/>
  <c r="G64" i="3"/>
  <c r="G64" i="4"/>
  <c r="F25" i="3"/>
  <c r="F22" i="3" s="1"/>
  <c r="I66" i="4"/>
  <c r="I105" i="4" s="1"/>
  <c r="F56" i="3"/>
  <c r="F68" i="3"/>
  <c r="F66" i="3" s="1"/>
  <c r="H64" i="4"/>
  <c r="F68" i="4"/>
  <c r="H66" i="4"/>
  <c r="F38" i="4"/>
  <c r="H64" i="3"/>
  <c r="G66" i="4"/>
  <c r="J65" i="3"/>
  <c r="J105" i="3"/>
  <c r="E65" i="3"/>
  <c r="G66" i="3"/>
  <c r="I65" i="3"/>
  <c r="F105" i="5" l="1"/>
  <c r="E65" i="4"/>
  <c r="F66" i="4"/>
  <c r="I105" i="3"/>
  <c r="E105" i="4"/>
  <c r="H105" i="4"/>
  <c r="F64" i="4"/>
  <c r="F105" i="4" s="1"/>
  <c r="J105" i="4"/>
  <c r="G65" i="4"/>
  <c r="G105" i="4"/>
  <c r="G65" i="3"/>
  <c r="F64" i="3"/>
  <c r="F65" i="3" s="1"/>
  <c r="I65" i="4"/>
  <c r="B65" i="5"/>
  <c r="B105" i="5"/>
  <c r="H65" i="4"/>
  <c r="H105" i="3"/>
  <c r="H65" i="3"/>
  <c r="G105" i="3"/>
  <c r="F65" i="4" l="1"/>
  <c r="B65" i="4" s="1"/>
  <c r="B65" i="3"/>
  <c r="B105" i="3"/>
  <c r="F105" i="3"/>
  <c r="B105" i="4" l="1"/>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<sst xmlns="http://schemas.openxmlformats.org/spreadsheetml/2006/main" count="2223" uniqueCount="175">
  <si>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</si>
  <si>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</si>
  <si>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</si>
  <si>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</si>
  <si>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</si>
  <si>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</si>
  <si>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</si>
  <si>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</si>
  <si>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Годишен         уточнен план                           2024 г.</t>
  </si>
  <si>
    <t>ОТЧЕТ               2024 г.</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</si>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</sst>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189">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9_2024/11_RIOSV%20Plivdiv_B1_30092024_01_PRB_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_3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2_2024/11_RIOSV%20Plivdiv_B1_29022024_01_PRB_3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3_2024/11_RIOSV%20Plivdiv_B1_31032024_01_PRB_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4_2024/11_RIOSV%20Plivdiv_B1_30042024_01_PRB_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5_2024/11_RIOSV%20Plivdiv_B1_31052024_01_PRB_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6_2024/11_RIOSV%20Plivdiv_B1_30062024_01_PRB_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7_2024/11_RIOSV%20Plivdiv_B1_31072024_01_PRB_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8_2024/11_RIOSV%20Plivdiv_B1_31082024_01_PRB_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45565</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-3882906</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8013979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-4131073</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30.09.2024 г.</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45322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-781941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0</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781941</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31.01.2024 г.</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45351</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-1629038</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121416</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1507622</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29.02.2024 г.</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45382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-1954703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246216</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1708487</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31.03.2024 г.</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45412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-2248680</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590158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1658522</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30.04.2024 г.</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45443</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-2594476</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1211677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1382799</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31.05.2024 г.</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45473</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-2783049</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3656545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-873496</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30.06.2024 г.</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45504</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-3009797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4633025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-1623228</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31.07.2024 г.</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45535</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-3482968</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5497735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-2014767</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31.08.2024 г.</v>
          </cell>
        </row>
      </sheetData>
      <sheetData sheetId="4" refreshError="1"/>
      <sheetData sheetId="5" refreshError="1"/>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B127" sqref="B127"/>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45322</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33</v>
      </c>
      <c r="F15" s="41" t="str">
        <f>[2]OTCHET!F15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[2]OTCHET!E74</f>
        <v>0</v>
      </c>
      <c r="F26" s="133">
        <f t="shared" si="1"/>
        <v>0</v>
      </c>
      <c r="G26" s="134">
        <f>[2]OTCHET!G74</f>
        <v>0</v>
      </c>
      <c r="H26" s="135">
        <f>[2]OTCHET!H74</f>
        <v>0</v>
      </c>
      <c r="I26" s="135">
        <f>[2]OTCHET!I74</f>
        <v>0</v>
      </c>
      <c r="J26" s="136">
        <f>[2]OTCHET!J74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[2]OTCHET!E75</f>
        <v>0</v>
      </c>
      <c r="F27" s="140">
        <f t="shared" si="1"/>
        <v>0</v>
      </c>
      <c r="G27" s="141">
        <f>[2]OTCHET!G75</f>
        <v>0</v>
      </c>
      <c r="H27" s="142">
        <f>[2]OTCHET!H75</f>
        <v>0</v>
      </c>
      <c r="I27" s="142">
        <f>[2]OTCHET!I75</f>
        <v>0</v>
      </c>
      <c r="J27" s="143">
        <f>[2]OTCHET!J75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[2]OTCHET!E77</f>
        <v>0</v>
      </c>
      <c r="F28" s="148">
        <f t="shared" si="1"/>
        <v>0</v>
      </c>
      <c r="G28" s="149">
        <f>[2]OTCHET!G77</f>
        <v>0</v>
      </c>
      <c r="H28" s="150">
        <f>[2]OTCHET!H77</f>
        <v>0</v>
      </c>
      <c r="I28" s="150">
        <f>[2]OTCHET!I77</f>
        <v>0</v>
      </c>
      <c r="J28" s="151">
        <f>[2]OTCHET!J77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[2]OTCHET!E90+[2]OTCHET!E93+[2]OTCHET!E94</f>
        <v>0</v>
      </c>
      <c r="F30" s="162">
        <f t="shared" si="1"/>
        <v>0</v>
      </c>
      <c r="G30" s="163">
        <f>[2]OTCHET!G90+[2]OTCHET!G93+[2]OTCHET!G94</f>
        <v>0</v>
      </c>
      <c r="H30" s="164">
        <f>[2]OTCHET!H90+[2]OTCHET!H93+[2]OTCHET!H94</f>
        <v>0</v>
      </c>
      <c r="I30" s="164">
        <f>[2]OTCHET!I90+[2]OTCHET!I93+[2]OTCHET!I94</f>
        <v>0</v>
      </c>
      <c r="J30" s="165">
        <f>[2]OTCHET!J90+[2]OTCHET!J93+[2]OTCHET!J94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[2]OTCHET!E106</f>
        <v>0</v>
      </c>
      <c r="F31" s="168">
        <f t="shared" si="1"/>
        <v>0</v>
      </c>
      <c r="G31" s="169">
        <f>[2]OTCHET!G106</f>
        <v>0</v>
      </c>
      <c r="H31" s="170">
        <f>[2]OTCHET!H106</f>
        <v>0</v>
      </c>
      <c r="I31" s="170">
        <f>[2]OTCHET!I106</f>
        <v>0</v>
      </c>
      <c r="J31" s="171">
        <f>[2]OTCHET!J106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[2]OTCHET!E110+[2]OTCHET!E119+[2]OTCHET!E135+[2]OTCHET!E136</f>
        <v>0</v>
      </c>
      <c r="F32" s="168">
        <f t="shared" si="1"/>
        <v>0</v>
      </c>
      <c r="G32" s="169">
        <f>[2]OTCHET!G110+[2]OTCHET!G119+[2]OTCHET!G135+[2]OTCHET!G136</f>
        <v>0</v>
      </c>
      <c r="H32" s="170">
        <f>[2]OTCHET!H110+[2]OTCHET!H119+[2]OTCHET!H135+[2]OTCHET!H136</f>
        <v>0</v>
      </c>
      <c r="I32" s="170">
        <f>[2]OTCHET!I110+[2]OTCHET!I119+[2]OTCHET!I135+[2]OTCHET!I136</f>
        <v>0</v>
      </c>
      <c r="J32" s="171">
        <f>[2]OTCHET!J110+[2]OTCHET!J119+[2]OTCHET!J135+[2]OTCHET!J136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[2]OTCHET!E123</f>
        <v>0</v>
      </c>
      <c r="F33" s="120">
        <f t="shared" si="1"/>
        <v>0</v>
      </c>
      <c r="G33" s="121">
        <f>[2]OTCHET!G123</f>
        <v>0</v>
      </c>
      <c r="H33" s="122">
        <f>[2]OTCHET!H123</f>
        <v>0</v>
      </c>
      <c r="I33" s="122">
        <f>[2]OTCHET!I123</f>
        <v>0</v>
      </c>
      <c r="J33" s="123">
        <f>[2]OTCHET!J123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+[2]OTCHET!E137</f>
        <v>0</v>
      </c>
      <c r="F36" s="191">
        <f t="shared" si="1"/>
        <v>0</v>
      </c>
      <c r="G36" s="192">
        <f>+[2]OTCHET!G137</f>
        <v>0</v>
      </c>
      <c r="H36" s="193">
        <f>+[2]OTCHET!H137</f>
        <v>0</v>
      </c>
      <c r="I36" s="193">
        <f>+[2]OTCHET!I137</f>
        <v>0</v>
      </c>
      <c r="J36" s="194">
        <f>+[2]OTCHET!J137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[2]OTCHET!E187</f>
        <v>0</v>
      </c>
      <c r="F40" s="229">
        <f t="shared" si="1"/>
        <v>0</v>
      </c>
      <c r="G40" s="230">
        <f>[2]OTCHET!G187</f>
        <v>0</v>
      </c>
      <c r="H40" s="231">
        <f>[2]OTCHET!H187</f>
        <v>0</v>
      </c>
      <c r="I40" s="231">
        <f>[2]OTCHET!I187</f>
        <v>0</v>
      </c>
      <c r="J40" s="232">
        <f>[2]OTCHET!J187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[2]OTCHET!E190</f>
        <v>0</v>
      </c>
      <c r="F41" s="237">
        <f t="shared" si="1"/>
        <v>0</v>
      </c>
      <c r="G41" s="238">
        <f>[2]OTCHET!G190</f>
        <v>0</v>
      </c>
      <c r="H41" s="239">
        <f>[2]OTCHET!H190</f>
        <v>0</v>
      </c>
      <c r="I41" s="239">
        <f>[2]OTCHET!I190</f>
        <v>0</v>
      </c>
      <c r="J41" s="240">
        <f>[2]OTCHET!J190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+[2]OTCHET!E196+[2]OTCHET!E204</f>
        <v>0</v>
      </c>
      <c r="F42" s="244">
        <f t="shared" si="1"/>
        <v>0</v>
      </c>
      <c r="G42" s="245">
        <f>+[2]OTCHET!G196+[2]OTCHET!G204</f>
        <v>0</v>
      </c>
      <c r="H42" s="246">
        <f>+[2]OTCHET!H196+[2]OTCHET!H204</f>
        <v>0</v>
      </c>
      <c r="I42" s="246">
        <f>+[2]OTCHET!I196+[2]OTCHET!I204</f>
        <v>0</v>
      </c>
      <c r="J42" s="247">
        <f>+[2]OTCHET!J196+[2]OTCHET!J204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+[2]OTCHET!E205+[2]OTCHET!E223+[2]OTCHET!E274</f>
        <v>0</v>
      </c>
      <c r="F43" s="250">
        <f t="shared" si="1"/>
        <v>0</v>
      </c>
      <c r="G43" s="251">
        <f>+[2]OTCHET!G205+[2]OTCHET!G223+[2]OTCHET!G274</f>
        <v>0</v>
      </c>
      <c r="H43" s="252">
        <f>+[2]OTCHET!H205+[2]OTCHET!H223+[2]OTCHET!H274</f>
        <v>0</v>
      </c>
      <c r="I43" s="252">
        <f>+[2]OTCHET!I205+[2]OTCHET!I223+[2]OTCHET!I274</f>
        <v>0</v>
      </c>
      <c r="J43" s="253">
        <f>+[2]OTCHET!J205+[2]OTCHET!J223+[2]OTCHET!J274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+[2]OTCHET!E259</f>
        <v>0</v>
      </c>
      <c r="F47" s="256">
        <f t="shared" si="1"/>
        <v>0</v>
      </c>
      <c r="G47" s="257">
        <f>+[2]OTCHET!G259</f>
        <v>0</v>
      </c>
      <c r="H47" s="258">
        <f>+[2]OTCHET!H259</f>
        <v>0</v>
      </c>
      <c r="I47" s="259">
        <f>+[2]OTCHET!I259</f>
        <v>0</v>
      </c>
      <c r="J47" s="260">
        <f>+[2]OTCHET!J259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+[2]OTCHET!E291</f>
        <v>0</v>
      </c>
      <c r="F50" s="168">
        <f t="shared" si="1"/>
        <v>0</v>
      </c>
      <c r="G50" s="169">
        <f>+[2]OTCHET!G291</f>
        <v>0</v>
      </c>
      <c r="H50" s="170">
        <f>+[2]OTCHET!H291</f>
        <v>0</v>
      </c>
      <c r="I50" s="170">
        <f>+[2]OTCHET!I291</f>
        <v>0</v>
      </c>
      <c r="J50" s="171">
        <f>+[2]OTCHET!J291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+[2]OTCHET!E275</f>
        <v>0</v>
      </c>
      <c r="F51" s="120">
        <f>+G51+H51+I51+J51</f>
        <v>0</v>
      </c>
      <c r="G51" s="121">
        <f>+[2]OTCHET!G275</f>
        <v>0</v>
      </c>
      <c r="H51" s="122">
        <f>+[2]OTCHET!H275</f>
        <v>0</v>
      </c>
      <c r="I51" s="122">
        <f>+[2]OTCHET!I275</f>
        <v>0</v>
      </c>
      <c r="J51" s="123">
        <f>+[2]OTCHET!J275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+[2]OTCHET!E296</f>
        <v>0</v>
      </c>
      <c r="F52" s="120">
        <f t="shared" si="1"/>
        <v>0</v>
      </c>
      <c r="G52" s="121">
        <f>+[2]OTCHET!G296</f>
        <v>0</v>
      </c>
      <c r="H52" s="122">
        <f>+[2]OTCHET!H296</f>
        <v>0</v>
      </c>
      <c r="I52" s="122">
        <f>+[2]OTCHET!I296</f>
        <v>0</v>
      </c>
      <c r="J52" s="123">
        <f>+[2]OTCHET!J296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[2]OTCHET!E297</f>
        <v>0</v>
      </c>
      <c r="F53" s="267">
        <f t="shared" si="1"/>
        <v>0</v>
      </c>
      <c r="G53" s="268">
        <f>[2]OTCHET!G297</f>
        <v>0</v>
      </c>
      <c r="H53" s="269">
        <f>[2]OTCHET!H297</f>
        <v>0</v>
      </c>
      <c r="I53" s="269">
        <f>[2]OTCHET!I297</f>
        <v>0</v>
      </c>
      <c r="J53" s="270">
        <f>[2]OTCHET!J297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[2]OTCHET!E299</f>
        <v>0</v>
      </c>
      <c r="F54" s="275">
        <f t="shared" si="1"/>
        <v>0</v>
      </c>
      <c r="G54" s="276">
        <f>[2]OTCHET!G299</f>
        <v>0</v>
      </c>
      <c r="H54" s="277">
        <f>[2]OTCHET!H299</f>
        <v>0</v>
      </c>
      <c r="I54" s="277">
        <f>[2]OTCHET!I299</f>
        <v>0</v>
      </c>
      <c r="J54" s="278">
        <f>[2]OTCHET!J299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+[2]OTCHET!E300</f>
        <v>0</v>
      </c>
      <c r="F55" s="284">
        <f t="shared" si="1"/>
        <v>0</v>
      </c>
      <c r="G55" s="285">
        <f>+[2]OTCHET!G300</f>
        <v>0</v>
      </c>
      <c r="H55" s="286">
        <f>+[2]OTCHET!H300</f>
        <v>0</v>
      </c>
      <c r="I55" s="286">
        <f>+[2]OTCHET!I300</f>
        <v>0</v>
      </c>
      <c r="J55" s="287">
        <f>+[2]OTCHET!J300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-781941</v>
      </c>
      <c r="G56" s="294">
        <f t="shared" si="5"/>
        <v>-781941</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+[2]OTCHET!E386+[2]OTCHET!E394+[2]OTCHET!E399+[2]OTCHET!E402+[2]OTCHET!E405+[2]OTCHET!E408+[2]OTCHET!E409+[2]OTCHET!E412+[2]OTCHET!E425+[2]OTCHET!E426+[2]OTCHET!E427+[2]OTCHET!E428+[2]OTCHET!E429</f>
        <v>0</v>
      </c>
      <c r="F58" s="304">
        <f t="shared" si="1"/>
        <v>-781941</v>
      </c>
      <c r="G58" s="305">
        <f>+[2]OTCHET!G386+[2]OTCHET!G394+[2]OTCHET!G399+[2]OTCHET!G402+[2]OTCHET!G405+[2]OTCHET!G408+[2]OTCHET!G409+[2]OTCHET!G412+[2]OTCHET!G425+[2]OTCHET!G426+[2]OTCHET!G427+[2]OTCHET!G428+[2]OTCHET!G429</f>
        <v>-781941</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[2]OTCHET!E408</f>
        <v>0</v>
      </c>
      <c r="F60" s="316">
        <f t="shared" si="1"/>
        <v>0</v>
      </c>
      <c r="G60" s="317">
        <f>[2]OTCHET!G408</f>
        <v>0</v>
      </c>
      <c r="H60" s="318">
        <f>[2]OTCHET!H408</f>
        <v>0</v>
      </c>
      <c r="I60" s="318">
        <f>[2]OTCHET!I408</f>
        <v>0</v>
      </c>
      <c r="J60" s="319">
        <f>[2]OTCHET!J408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[2]OTCHET!E415</f>
        <v>0</v>
      </c>
      <c r="F62" s="199">
        <f t="shared" si="1"/>
        <v>0</v>
      </c>
      <c r="G62" s="200">
        <f>[2]OTCHET!G415</f>
        <v>0</v>
      </c>
      <c r="H62" s="201">
        <f>[2]OTCHET!H415</f>
        <v>0</v>
      </c>
      <c r="I62" s="201">
        <f>[2]OTCHET!I415</f>
        <v>0</v>
      </c>
      <c r="J62" s="202">
        <f>[2]OTCHET!J415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+[2]OTCHET!E252</f>
        <v>0</v>
      </c>
      <c r="F63" s="328">
        <f t="shared" si="1"/>
        <v>0</v>
      </c>
      <c r="G63" s="329">
        <f>+[2]OTCHET!G252</f>
        <v>0</v>
      </c>
      <c r="H63" s="330">
        <f>+[2]OTCHET!H252</f>
        <v>0</v>
      </c>
      <c r="I63" s="330">
        <f>+[2]OTCHET!I252</f>
        <v>0</v>
      </c>
      <c r="J63" s="331">
        <f>+[2]OTCHET!J252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-781941</v>
      </c>
      <c r="G64" s="337">
        <f t="shared" si="6"/>
        <v>-781941</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781941</v>
      </c>
      <c r="G66" s="349">
        <f t="shared" ref="G66:L66" si="8">SUM(+G68+G76+G77+G84+G85+G86+G89+G90+G91+G92+G93+G94+G95)</f>
        <v>781941</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[2]OTCHET!E474</f>
        <v>0</v>
      </c>
      <c r="F80" s="375">
        <f t="shared" si="1"/>
        <v>0</v>
      </c>
      <c r="G80" s="376">
        <f>[2]OTCHET!G474</f>
        <v>0</v>
      </c>
      <c r="H80" s="377">
        <f>[2]OTCHET!H474</f>
        <v>0</v>
      </c>
      <c r="I80" s="377">
        <f>[2]OTCHET!I474</f>
        <v>0</v>
      </c>
      <c r="J80" s="378">
        <f>[2]OTCHET!J474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+[2]OTCHET!E482</f>
        <v>0</v>
      </c>
      <c r="F82" s="375">
        <f t="shared" si="1"/>
        <v>0</v>
      </c>
      <c r="G82" s="376">
        <f>+[2]OTCHET!G482</f>
        <v>0</v>
      </c>
      <c r="H82" s="377">
        <f>+[2]OTCHET!H482</f>
        <v>0</v>
      </c>
      <c r="I82" s="377">
        <f>+[2]OTCHET!I482</f>
        <v>0</v>
      </c>
      <c r="J82" s="378">
        <f>+[2]OTCHET!J482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+[2]OTCHET!E483</f>
        <v>0</v>
      </c>
      <c r="F83" s="382">
        <f t="shared" si="1"/>
        <v>0</v>
      </c>
      <c r="G83" s="383">
        <f>+[2]OTCHET!G483</f>
        <v>0</v>
      </c>
      <c r="H83" s="384">
        <f>+[2]OTCHET!H483</f>
        <v>0</v>
      </c>
      <c r="I83" s="384">
        <f>+[2]OTCHET!I483</f>
        <v>0</v>
      </c>
      <c r="J83" s="385">
        <f>+[2]OTCHET!J483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[2]OTCHET!E538</f>
        <v>0</v>
      </c>
      <c r="F84" s="299">
        <f t="shared" si="1"/>
        <v>0</v>
      </c>
      <c r="G84" s="300">
        <f>[2]OTCHET!G538</f>
        <v>0</v>
      </c>
      <c r="H84" s="301">
        <f>[2]OTCHET!H538</f>
        <v>0</v>
      </c>
      <c r="I84" s="301">
        <f>[2]OTCHET!I538</f>
        <v>0</v>
      </c>
      <c r="J84" s="302">
        <f>[2]OTCHET!J538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[2]OTCHET!E539</f>
        <v>0</v>
      </c>
      <c r="F85" s="304">
        <f t="shared" si="1"/>
        <v>0</v>
      </c>
      <c r="G85" s="305">
        <f>[2]OTCHET!G539</f>
        <v>0</v>
      </c>
      <c r="H85" s="306">
        <f>[2]OTCHET!H539</f>
        <v>0</v>
      </c>
      <c r="I85" s="306">
        <f>[2]OTCHET!I539</f>
        <v>0</v>
      </c>
      <c r="J85" s="307">
        <f>[2]OTCHET!J539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781941</v>
      </c>
      <c r="G86" s="310">
        <f t="shared" ref="G86:M86" si="11">+G87+G88</f>
        <v>781941</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+[2]OTCHET!E524+[2]OTCHET!E527+[2]OTCHET!E547</f>
        <v>0</v>
      </c>
      <c r="F88" s="382">
        <f t="shared" si="1"/>
        <v>781941</v>
      </c>
      <c r="G88" s="383">
        <f>+[2]OTCHET!G524+[2]OTCHET!G527+[2]OTCHET!G547</f>
        <v>781941</v>
      </c>
      <c r="H88" s="384">
        <f>+[2]OTCHET!H524+[2]OTCHET!H527+[2]OTCHET!H547</f>
        <v>0</v>
      </c>
      <c r="I88" s="384">
        <f>+[2]OTCHET!I524+[2]OTCHET!I527+[2]OTCHET!I547</f>
        <v>0</v>
      </c>
      <c r="J88" s="385">
        <f>+[2]OTCHET!J524+[2]OTCHET!J527+[2]OTCHET!J547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+[2]OTCHET!E576+[2]OTCHET!E577+[2]OTCHET!E578+[2]OTCHET!E579+[2]OTCHET!E580+[2]OTCHET!E581+[2]OTCHET!E582</f>
        <v>0</v>
      </c>
      <c r="F91" s="168">
        <f t="shared" si="12"/>
        <v>0</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0</v>
      </c>
      <c r="J91" s="171">
        <f>+[2]OTCHET!J576+[2]OTCHET!J577+[2]OTCHET!J578+[2]OTCHET!J579+[2]OTCHET!J580+[2]OTCHET!J581+[2]OTCHET!J582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+[2]OTCHET!E583</f>
        <v>0</v>
      </c>
      <c r="F92" s="168">
        <f t="shared" si="12"/>
        <v>0</v>
      </c>
      <c r="G92" s="169">
        <f>+[2]OTCHET!G583</f>
        <v>0</v>
      </c>
      <c r="H92" s="170">
        <f>+[2]OTCHET!H583</f>
        <v>0</v>
      </c>
      <c r="I92" s="170">
        <f>+[2]OTCHET!I583</f>
        <v>0</v>
      </c>
      <c r="J92" s="171">
        <f>+[2]OTCHET!J583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[2]OTCHET!E594</f>
        <v>0</v>
      </c>
      <c r="F95" s="120">
        <f t="shared" si="12"/>
        <v>0</v>
      </c>
      <c r="G95" s="121">
        <f>[2]OTCHET!G594</f>
        <v>0</v>
      </c>
      <c r="H95" s="122">
        <f>[2]OTCHET!H594</f>
        <v>0</v>
      </c>
      <c r="I95" s="122">
        <f>[2]OTCHET!I594</f>
        <v>0</v>
      </c>
      <c r="J95" s="123">
        <f>[2]OTCHET!J594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+[2]OTCHET!E597</f>
        <v>0</v>
      </c>
      <c r="F96" s="396">
        <f t="shared" si="12"/>
        <v>0</v>
      </c>
      <c r="G96" s="397">
        <f>+[2]OTCHET!G597</f>
        <v>0</v>
      </c>
      <c r="H96" s="398">
        <f>+[2]OTCHET!H597</f>
        <v>0</v>
      </c>
      <c r="I96" s="398">
        <f>+[2]OTCHET!I597</f>
        <v>0</v>
      </c>
      <c r="J96" s="399">
        <f>+[2]OTCHET!J597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t="str">
        <f>+[2]OTCHET!B608</f>
        <v>31.01.2024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J112" sqref="J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45351</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33</v>
      </c>
      <c r="F15" s="41" t="str">
        <f>[3]OTCHET!F15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[3]OTCHET!E74</f>
        <v>0</v>
      </c>
      <c r="F26" s="133">
        <f t="shared" si="1"/>
        <v>0</v>
      </c>
      <c r="G26" s="134">
        <f>[3]OTCHET!G74</f>
        <v>0</v>
      </c>
      <c r="H26" s="135">
        <f>[3]OTCHET!H74</f>
        <v>0</v>
      </c>
      <c r="I26" s="135">
        <f>[3]OTCHET!I74</f>
        <v>0</v>
      </c>
      <c r="J26" s="136">
        <f>[3]OTCHET!J74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[3]OTCHET!E75</f>
        <v>0</v>
      </c>
      <c r="F27" s="140">
        <f t="shared" si="1"/>
        <v>0</v>
      </c>
      <c r="G27" s="141">
        <f>[3]OTCHET!G75</f>
        <v>0</v>
      </c>
      <c r="H27" s="142">
        <f>[3]OTCHET!H75</f>
        <v>0</v>
      </c>
      <c r="I27" s="142">
        <f>[3]OTCHET!I75</f>
        <v>0</v>
      </c>
      <c r="J27" s="143">
        <f>[3]OTCHET!J75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[3]OTCHET!E77</f>
        <v>0</v>
      </c>
      <c r="F28" s="148">
        <f t="shared" si="1"/>
        <v>0</v>
      </c>
      <c r="G28" s="149">
        <f>[3]OTCHET!G77</f>
        <v>0</v>
      </c>
      <c r="H28" s="150">
        <f>[3]OTCHET!H77</f>
        <v>0</v>
      </c>
      <c r="I28" s="150">
        <f>[3]OTCHET!I77</f>
        <v>0</v>
      </c>
      <c r="J28" s="151">
        <f>[3]OTCHET!J77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[3]OTCHET!E90+[3]OTCHET!E93+[3]OTCHET!E94</f>
        <v>0</v>
      </c>
      <c r="F30" s="162">
        <f t="shared" si="1"/>
        <v>0</v>
      </c>
      <c r="G30" s="163">
        <f>[3]OTCHET!G90+[3]OTCHET!G93+[3]OTCHET!G94</f>
        <v>0</v>
      </c>
      <c r="H30" s="164">
        <f>[3]OTCHET!H90+[3]OTCHET!H93+[3]OTCHET!H94</f>
        <v>0</v>
      </c>
      <c r="I30" s="164">
        <f>[3]OTCHET!I90+[3]OTCHET!I93+[3]OTCHET!I94</f>
        <v>0</v>
      </c>
      <c r="J30" s="165">
        <f>[3]OTCHET!J90+[3]OTCHET!J93+[3]OTCHET!J94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[3]OTCHET!E106</f>
        <v>0</v>
      </c>
      <c r="F31" s="168">
        <f t="shared" si="1"/>
        <v>0</v>
      </c>
      <c r="G31" s="169">
        <f>[3]OTCHET!G106</f>
        <v>0</v>
      </c>
      <c r="H31" s="170">
        <f>[3]OTCHET!H106</f>
        <v>0</v>
      </c>
      <c r="I31" s="170">
        <f>[3]OTCHET!I106</f>
        <v>0</v>
      </c>
      <c r="J31" s="171">
        <f>[3]OTCHET!J106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[3]OTCHET!E110+[3]OTCHET!E119+[3]OTCHET!E135+[3]OTCHET!E136</f>
        <v>0</v>
      </c>
      <c r="F32" s="168">
        <f t="shared" si="1"/>
        <v>0</v>
      </c>
      <c r="G32" s="169">
        <f>[3]OTCHET!G110+[3]OTCHET!G119+[3]OTCHET!G135+[3]OTCHET!G136</f>
        <v>0</v>
      </c>
      <c r="H32" s="170">
        <f>[3]OTCHET!H110+[3]OTCHET!H119+[3]OTCHET!H135+[3]OTCHET!H136</f>
        <v>0</v>
      </c>
      <c r="I32" s="170">
        <f>[3]OTCHET!I110+[3]OTCHET!I119+[3]OTCHET!I135+[3]OTCHET!I136</f>
        <v>0</v>
      </c>
      <c r="J32" s="171">
        <f>[3]OTCHET!J110+[3]OTCHET!J119+[3]OTCHET!J135+[3]OTCHET!J136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[3]OTCHET!E123</f>
        <v>0</v>
      </c>
      <c r="F33" s="120">
        <f t="shared" si="1"/>
        <v>0</v>
      </c>
      <c r="G33" s="121">
        <f>[3]OTCHET!G123</f>
        <v>0</v>
      </c>
      <c r="H33" s="122">
        <f>[3]OTCHET!H123</f>
        <v>0</v>
      </c>
      <c r="I33" s="122">
        <f>[3]OTCHET!I123</f>
        <v>0</v>
      </c>
      <c r="J33" s="123">
        <f>[3]OTCHET!J123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+[3]OTCHET!E137</f>
        <v>0</v>
      </c>
      <c r="F36" s="191">
        <f t="shared" si="1"/>
        <v>0</v>
      </c>
      <c r="G36" s="192">
        <f>+[3]OTCHET!G137</f>
        <v>0</v>
      </c>
      <c r="H36" s="193">
        <f>+[3]OTCHET!H137</f>
        <v>0</v>
      </c>
      <c r="I36" s="193">
        <f>+[3]OTCHET!I137</f>
        <v>0</v>
      </c>
      <c r="J36" s="194">
        <f>+[3]OTCHET!J137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[3]OTCHET!E187</f>
        <v>0</v>
      </c>
      <c r="F40" s="229">
        <f t="shared" si="1"/>
        <v>0</v>
      </c>
      <c r="G40" s="230">
        <f>[3]OTCHET!G187</f>
        <v>0</v>
      </c>
      <c r="H40" s="231">
        <f>[3]OTCHET!H187</f>
        <v>0</v>
      </c>
      <c r="I40" s="231">
        <f>[3]OTCHET!I187</f>
        <v>0</v>
      </c>
      <c r="J40" s="232">
        <f>[3]OTCHET!J187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[3]OTCHET!E190</f>
        <v>0</v>
      </c>
      <c r="F41" s="237">
        <f t="shared" si="1"/>
        <v>0</v>
      </c>
      <c r="G41" s="238">
        <f>[3]OTCHET!G190</f>
        <v>0</v>
      </c>
      <c r="H41" s="239">
        <f>[3]OTCHET!H190</f>
        <v>0</v>
      </c>
      <c r="I41" s="239">
        <f>[3]OTCHET!I190</f>
        <v>0</v>
      </c>
      <c r="J41" s="240">
        <f>[3]OTCHET!J190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+[3]OTCHET!E196+[3]OTCHET!E204</f>
        <v>0</v>
      </c>
      <c r="F42" s="244">
        <f t="shared" si="1"/>
        <v>0</v>
      </c>
      <c r="G42" s="245">
        <f>+[3]OTCHET!G196+[3]OTCHET!G204</f>
        <v>0</v>
      </c>
      <c r="H42" s="246">
        <f>+[3]OTCHET!H196+[3]OTCHET!H204</f>
        <v>0</v>
      </c>
      <c r="I42" s="246">
        <f>+[3]OTCHET!I196+[3]OTCHET!I204</f>
        <v>0</v>
      </c>
      <c r="J42" s="247">
        <f>+[3]OTCHET!J196+[3]OTCHET!J204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+[3]OTCHET!E205+[3]OTCHET!E223+[3]OTCHET!E274</f>
        <v>0</v>
      </c>
      <c r="F43" s="250">
        <f t="shared" si="1"/>
        <v>0</v>
      </c>
      <c r="G43" s="251">
        <f>+[3]OTCHET!G205+[3]OTCHET!G223+[3]OTCHET!G274</f>
        <v>0</v>
      </c>
      <c r="H43" s="252">
        <f>+[3]OTCHET!H205+[3]OTCHET!H223+[3]OTCHET!H274</f>
        <v>0</v>
      </c>
      <c r="I43" s="252">
        <f>+[3]OTCHET!I205+[3]OTCHET!I223+[3]OTCHET!I274</f>
        <v>0</v>
      </c>
      <c r="J43" s="253">
        <f>+[3]OTCHET!J205+[3]OTCHET!J223+[3]OTCHET!J274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+[3]OTCHET!E259</f>
        <v>0</v>
      </c>
      <c r="F47" s="256">
        <f t="shared" si="1"/>
        <v>0</v>
      </c>
      <c r="G47" s="257">
        <f>+[3]OTCHET!G259</f>
        <v>0</v>
      </c>
      <c r="H47" s="258">
        <f>+[3]OTCHET!H259</f>
        <v>0</v>
      </c>
      <c r="I47" s="259">
        <f>+[3]OTCHET!I259</f>
        <v>0</v>
      </c>
      <c r="J47" s="260">
        <f>+[3]OTCHET!J259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+[3]OTCHET!E291</f>
        <v>0</v>
      </c>
      <c r="F50" s="168">
        <f t="shared" si="1"/>
        <v>0</v>
      </c>
      <c r="G50" s="169">
        <f>+[3]OTCHET!G291</f>
        <v>0</v>
      </c>
      <c r="H50" s="170">
        <f>+[3]OTCHET!H291</f>
        <v>0</v>
      </c>
      <c r="I50" s="170">
        <f>+[3]OTCHET!I291</f>
        <v>0</v>
      </c>
      <c r="J50" s="171">
        <f>+[3]OTCHET!J291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+[3]OTCHET!E275</f>
        <v>0</v>
      </c>
      <c r="F51" s="120">
        <f>+G51+H51+I51+J51</f>
        <v>0</v>
      </c>
      <c r="G51" s="121">
        <f>+[3]OTCHET!G275</f>
        <v>0</v>
      </c>
      <c r="H51" s="122">
        <f>+[3]OTCHET!H275</f>
        <v>0</v>
      </c>
      <c r="I51" s="122">
        <f>+[3]OTCHET!I275</f>
        <v>0</v>
      </c>
      <c r="J51" s="123">
        <f>+[3]OTCHET!J275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+[3]OTCHET!E296</f>
        <v>0</v>
      </c>
      <c r="F52" s="120">
        <f t="shared" si="1"/>
        <v>0</v>
      </c>
      <c r="G52" s="121">
        <f>+[3]OTCHET!G296</f>
        <v>0</v>
      </c>
      <c r="H52" s="122">
        <f>+[3]OTCHET!H296</f>
        <v>0</v>
      </c>
      <c r="I52" s="122">
        <f>+[3]OTCHET!I296</f>
        <v>0</v>
      </c>
      <c r="J52" s="123">
        <f>+[3]OTCHET!J296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[3]OTCHET!E297</f>
        <v>0</v>
      </c>
      <c r="F53" s="267">
        <f t="shared" si="1"/>
        <v>0</v>
      </c>
      <c r="G53" s="268">
        <f>[3]OTCHET!G297</f>
        <v>0</v>
      </c>
      <c r="H53" s="269">
        <f>[3]OTCHET!H297</f>
        <v>0</v>
      </c>
      <c r="I53" s="269">
        <f>[3]OTCHET!I297</f>
        <v>0</v>
      </c>
      <c r="J53" s="270">
        <f>[3]OTCHET!J297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[3]OTCHET!E299</f>
        <v>0</v>
      </c>
      <c r="F54" s="275">
        <f t="shared" si="1"/>
        <v>0</v>
      </c>
      <c r="G54" s="276">
        <f>[3]OTCHET!G299</f>
        <v>0</v>
      </c>
      <c r="H54" s="277">
        <f>[3]OTCHET!H299</f>
        <v>0</v>
      </c>
      <c r="I54" s="277">
        <f>[3]OTCHET!I299</f>
        <v>0</v>
      </c>
      <c r="J54" s="278">
        <f>[3]OTCHET!J299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+[3]OTCHET!E300</f>
        <v>0</v>
      </c>
      <c r="F55" s="284">
        <f t="shared" si="1"/>
        <v>0</v>
      </c>
      <c r="G55" s="285">
        <f>+[3]OTCHET!G300</f>
        <v>0</v>
      </c>
      <c r="H55" s="286">
        <f>+[3]OTCHET!H300</f>
        <v>0</v>
      </c>
      <c r="I55" s="286">
        <f>+[3]OTCHET!I300</f>
        <v>0</v>
      </c>
      <c r="J55" s="287">
        <f>+[3]OTCHET!J300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-1507622</v>
      </c>
      <c r="G56" s="294">
        <f t="shared" si="5"/>
        <v>-1507622</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+[3]OTCHET!E386+[3]OTCHET!E394+[3]OTCHET!E399+[3]OTCHET!E402+[3]OTCHET!E405+[3]OTCHET!E408+[3]OTCHET!E409+[3]OTCHET!E412+[3]OTCHET!E425+[3]OTCHET!E426+[3]OTCHET!E427+[3]OTCHET!E428+[3]OTCHET!E429</f>
        <v>0</v>
      </c>
      <c r="F58" s="304">
        <f t="shared" si="1"/>
        <v>-1507622</v>
      </c>
      <c r="G58" s="305">
        <f>+[3]OTCHET!G386+[3]OTCHET!G394+[3]OTCHET!G399+[3]OTCHET!G402+[3]OTCHET!G405+[3]OTCHET!G408+[3]OTCHET!G409+[3]OTCHET!G412+[3]OTCHET!G425+[3]OTCHET!G426+[3]OTCHET!G427+[3]OTCHET!G428+[3]OTCHET!G429</f>
        <v>-1507622</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[3]OTCHET!E408</f>
        <v>0</v>
      </c>
      <c r="F60" s="316">
        <f t="shared" si="1"/>
        <v>0</v>
      </c>
      <c r="G60" s="317">
        <f>[3]OTCHET!G408</f>
        <v>0</v>
      </c>
      <c r="H60" s="318">
        <f>[3]OTCHET!H408</f>
        <v>0</v>
      </c>
      <c r="I60" s="318">
        <f>[3]OTCHET!I408</f>
        <v>0</v>
      </c>
      <c r="J60" s="319">
        <f>[3]OTCHET!J408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[3]OTCHET!E415</f>
        <v>0</v>
      </c>
      <c r="F62" s="199">
        <f t="shared" si="1"/>
        <v>0</v>
      </c>
      <c r="G62" s="200">
        <f>[3]OTCHET!G415</f>
        <v>0</v>
      </c>
      <c r="H62" s="201">
        <f>[3]OTCHET!H415</f>
        <v>0</v>
      </c>
      <c r="I62" s="201">
        <f>[3]OTCHET!I415</f>
        <v>0</v>
      </c>
      <c r="J62" s="202">
        <f>[3]OTCHET!J415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+[3]OTCHET!E252</f>
        <v>0</v>
      </c>
      <c r="F63" s="328">
        <f t="shared" si="1"/>
        <v>0</v>
      </c>
      <c r="G63" s="329">
        <f>+[3]OTCHET!G252</f>
        <v>0</v>
      </c>
      <c r="H63" s="330">
        <f>+[3]OTCHET!H252</f>
        <v>0</v>
      </c>
      <c r="I63" s="330">
        <f>+[3]OTCHET!I252</f>
        <v>0</v>
      </c>
      <c r="J63" s="331">
        <f>+[3]OTCHET!J252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-1507622</v>
      </c>
      <c r="G64" s="337">
        <f t="shared" si="6"/>
        <v>-1507622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1507622</v>
      </c>
      <c r="G66" s="349">
        <f t="shared" ref="G66:L66" si="8">SUM(+G68+G76+G77+G84+G85+G86+G89+G90+G91+G92+G93+G94+G95)</f>
        <v>1507622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[3]OTCHET!E474</f>
        <v>0</v>
      </c>
      <c r="F80" s="375">
        <f t="shared" si="1"/>
        <v>0</v>
      </c>
      <c r="G80" s="376">
        <f>[3]OTCHET!G474</f>
        <v>0</v>
      </c>
      <c r="H80" s="377">
        <f>[3]OTCHET!H474</f>
        <v>0</v>
      </c>
      <c r="I80" s="377">
        <f>[3]OTCHET!I474</f>
        <v>0</v>
      </c>
      <c r="J80" s="378">
        <f>[3]OTCHET!J474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+[3]OTCHET!E482</f>
        <v>0</v>
      </c>
      <c r="F82" s="375">
        <f t="shared" si="1"/>
        <v>0</v>
      </c>
      <c r="G82" s="376">
        <f>+[3]OTCHET!G482</f>
        <v>0</v>
      </c>
      <c r="H82" s="377">
        <f>+[3]OTCHET!H482</f>
        <v>0</v>
      </c>
      <c r="I82" s="377">
        <f>+[3]OTCHET!I482</f>
        <v>0</v>
      </c>
      <c r="J82" s="378">
        <f>+[3]OTCHET!J482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+[3]OTCHET!E483</f>
        <v>0</v>
      </c>
      <c r="F83" s="382">
        <f t="shared" si="1"/>
        <v>0</v>
      </c>
      <c r="G83" s="383">
        <f>+[3]OTCHET!G483</f>
        <v>0</v>
      </c>
      <c r="H83" s="384">
        <f>+[3]OTCHET!H483</f>
        <v>0</v>
      </c>
      <c r="I83" s="384">
        <f>+[3]OTCHET!I483</f>
        <v>0</v>
      </c>
      <c r="J83" s="385">
        <f>+[3]OTCHET!J483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[3]OTCHET!E538</f>
        <v>0</v>
      </c>
      <c r="F84" s="299">
        <f t="shared" si="1"/>
        <v>0</v>
      </c>
      <c r="G84" s="300">
        <f>[3]OTCHET!G538</f>
        <v>0</v>
      </c>
      <c r="H84" s="301">
        <f>[3]OTCHET!H538</f>
        <v>0</v>
      </c>
      <c r="I84" s="301">
        <f>[3]OTCHET!I538</f>
        <v>0</v>
      </c>
      <c r="J84" s="302">
        <f>[3]OTCHET!J538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[3]OTCHET!E539</f>
        <v>0</v>
      </c>
      <c r="F85" s="304">
        <f t="shared" si="1"/>
        <v>0</v>
      </c>
      <c r="G85" s="305">
        <f>[3]OTCHET!G539</f>
        <v>0</v>
      </c>
      <c r="H85" s="306">
        <f>[3]OTCHET!H539</f>
        <v>0</v>
      </c>
      <c r="I85" s="306">
        <f>[3]OTCHET!I539</f>
        <v>0</v>
      </c>
      <c r="J85" s="307">
        <f>[3]OTCHET!J539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1507622</v>
      </c>
      <c r="G86" s="310">
        <f t="shared" ref="G86:M86" si="11">+G87+G88</f>
        <v>1507622</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+[3]OTCHET!E524+[3]OTCHET!E527+[3]OTCHET!E547</f>
        <v>0</v>
      </c>
      <c r="F88" s="382">
        <f t="shared" si="1"/>
        <v>1507622</v>
      </c>
      <c r="G88" s="383">
        <f>+[3]OTCHET!G524+[3]OTCHET!G527+[3]OTCHET!G547</f>
        <v>1507622</v>
      </c>
      <c r="H88" s="384">
        <f>+[3]OTCHET!H524+[3]OTCHET!H527+[3]OTCHET!H547</f>
        <v>0</v>
      </c>
      <c r="I88" s="384">
        <f>+[3]OTCHET!I524+[3]OTCHET!I527+[3]OTCHET!I547</f>
        <v>0</v>
      </c>
      <c r="J88" s="385">
        <f>+[3]OTCHET!J524+[3]OTCHET!J527+[3]OTCHET!J547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+[3]OTCHET!E576+[3]OTCHET!E577+[3]OTCHET!E578+[3]OTCHET!E579+[3]OTCHET!E580+[3]OTCHET!E581+[3]OTCHET!E582</f>
        <v>0</v>
      </c>
      <c r="F91" s="168">
        <f t="shared" si="12"/>
        <v>0</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0</v>
      </c>
      <c r="J91" s="171">
        <f>+[3]OTCHET!J576+[3]OTCHET!J577+[3]OTCHET!J578+[3]OTCHET!J579+[3]OTCHET!J580+[3]OTCHET!J581+[3]OTCHET!J582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+[3]OTCHET!E583</f>
        <v>0</v>
      </c>
      <c r="F92" s="168">
        <f t="shared" si="12"/>
        <v>0</v>
      </c>
      <c r="G92" s="169">
        <f>+[3]OTCHET!G583</f>
        <v>0</v>
      </c>
      <c r="H92" s="170">
        <f>+[3]OTCHET!H583</f>
        <v>0</v>
      </c>
      <c r="I92" s="170">
        <f>+[3]OTCHET!I583</f>
        <v>0</v>
      </c>
      <c r="J92" s="171">
        <f>+[3]OTCHET!J583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[3]OTCHET!E594</f>
        <v>0</v>
      </c>
      <c r="F95" s="120">
        <f t="shared" si="12"/>
        <v>0</v>
      </c>
      <c r="G95" s="121">
        <f>[3]OTCHET!G594</f>
        <v>0</v>
      </c>
      <c r="H95" s="122">
        <f>[3]OTCHET!H594</f>
        <v>0</v>
      </c>
      <c r="I95" s="122">
        <f>[3]OTCHET!I594</f>
        <v>0</v>
      </c>
      <c r="J95" s="123">
        <f>[3]OTCHET!J594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+[3]OTCHET!E597</f>
        <v>0</v>
      </c>
      <c r="F96" s="396">
        <f t="shared" si="12"/>
        <v>0</v>
      </c>
      <c r="G96" s="397">
        <f>+[3]OTCHET!G597</f>
        <v>0</v>
      </c>
      <c r="H96" s="398">
        <f>+[3]OTCHET!H597</f>
        <v>0</v>
      </c>
      <c r="I96" s="398">
        <f>+[3]OTCHET!I597</f>
        <v>0</v>
      </c>
      <c r="J96" s="399">
        <f>+[3]OTCHET!J597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t="str">
        <f>+[3]OTCHET!B608</f>
        <v>29.02.2024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45382</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33</v>
      </c>
      <c r="F15" s="41" t="str">
        <f>[4]OTCHET!F15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[4]OTCHET!E74</f>
        <v>0</v>
      </c>
      <c r="F26" s="133">
        <f t="shared" si="1"/>
        <v>0</v>
      </c>
      <c r="G26" s="134">
        <f>[4]OTCHET!G74</f>
        <v>0</v>
      </c>
      <c r="H26" s="135">
        <f>[4]OTCHET!H74</f>
        <v>0</v>
      </c>
      <c r="I26" s="135">
        <f>[4]OTCHET!I74</f>
        <v>0</v>
      </c>
      <c r="J26" s="136">
        <f>[4]OTCHET!J74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[4]OTCHET!E75</f>
        <v>0</v>
      </c>
      <c r="F27" s="140">
        <f t="shared" si="1"/>
        <v>0</v>
      </c>
      <c r="G27" s="141">
        <f>[4]OTCHET!G75</f>
        <v>0</v>
      </c>
      <c r="H27" s="142">
        <f>[4]OTCHET!H75</f>
        <v>0</v>
      </c>
      <c r="I27" s="142">
        <f>[4]OTCHET!I75</f>
        <v>0</v>
      </c>
      <c r="J27" s="143">
        <f>[4]OTCHET!J75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[4]OTCHET!E77</f>
        <v>0</v>
      </c>
      <c r="F28" s="148">
        <f t="shared" si="1"/>
        <v>0</v>
      </c>
      <c r="G28" s="149">
        <f>[4]OTCHET!G77</f>
        <v>0</v>
      </c>
      <c r="H28" s="150">
        <f>[4]OTCHET!H77</f>
        <v>0</v>
      </c>
      <c r="I28" s="150">
        <f>[4]OTCHET!I77</f>
        <v>0</v>
      </c>
      <c r="J28" s="151">
        <f>[4]OTCHET!J77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[4]OTCHET!E90+[4]OTCHET!E93+[4]OTCHET!E94</f>
        <v>0</v>
      </c>
      <c r="F30" s="162">
        <f t="shared" si="1"/>
        <v>0</v>
      </c>
      <c r="G30" s="163">
        <f>[4]OTCHET!G90+[4]OTCHET!G93+[4]OTCHET!G94</f>
        <v>0</v>
      </c>
      <c r="H30" s="164">
        <f>[4]OTCHET!H90+[4]OTCHET!H93+[4]OTCHET!H94</f>
        <v>0</v>
      </c>
      <c r="I30" s="164">
        <f>[4]OTCHET!I90+[4]OTCHET!I93+[4]OTCHET!I94</f>
        <v>0</v>
      </c>
      <c r="J30" s="165">
        <f>[4]OTCHET!J90+[4]OTCHET!J93+[4]OTCHET!J94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[4]OTCHET!E106</f>
        <v>0</v>
      </c>
      <c r="F31" s="168">
        <f t="shared" si="1"/>
        <v>0</v>
      </c>
      <c r="G31" s="169">
        <f>[4]OTCHET!G106</f>
        <v>0</v>
      </c>
      <c r="H31" s="170">
        <f>[4]OTCHET!H106</f>
        <v>0</v>
      </c>
      <c r="I31" s="170">
        <f>[4]OTCHET!I106</f>
        <v>0</v>
      </c>
      <c r="J31" s="171">
        <f>[4]OTCHET!J106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[4]OTCHET!E110+[4]OTCHET!E119+[4]OTCHET!E135+[4]OTCHET!E136</f>
        <v>0</v>
      </c>
      <c r="F32" s="168">
        <f t="shared" si="1"/>
        <v>0</v>
      </c>
      <c r="G32" s="169">
        <f>[4]OTCHET!G110+[4]OTCHET!G119+[4]OTCHET!G135+[4]OTCHET!G136</f>
        <v>0</v>
      </c>
      <c r="H32" s="170">
        <f>[4]OTCHET!H110+[4]OTCHET!H119+[4]OTCHET!H135+[4]OTCHET!H136</f>
        <v>0</v>
      </c>
      <c r="I32" s="170">
        <f>[4]OTCHET!I110+[4]OTCHET!I119+[4]OTCHET!I135+[4]OTCHET!I136</f>
        <v>0</v>
      </c>
      <c r="J32" s="171">
        <f>[4]OTCHET!J110+[4]OTCHET!J119+[4]OTCHET!J135+[4]OTCHET!J136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[4]OTCHET!E123</f>
        <v>0</v>
      </c>
      <c r="F33" s="120">
        <f t="shared" si="1"/>
        <v>0</v>
      </c>
      <c r="G33" s="121">
        <f>[4]OTCHET!G123</f>
        <v>0</v>
      </c>
      <c r="H33" s="122">
        <f>[4]OTCHET!H123</f>
        <v>0</v>
      </c>
      <c r="I33" s="122">
        <f>[4]OTCHET!I123</f>
        <v>0</v>
      </c>
      <c r="J33" s="123">
        <f>[4]OTCHET!J123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+[4]OTCHET!E137</f>
        <v>0</v>
      </c>
      <c r="F36" s="191">
        <f t="shared" si="1"/>
        <v>0</v>
      </c>
      <c r="G36" s="192">
        <f>+[4]OTCHET!G137</f>
        <v>0</v>
      </c>
      <c r="H36" s="193">
        <f>+[4]OTCHET!H137</f>
        <v>0</v>
      </c>
      <c r="I36" s="193">
        <f>+[4]OTCHET!I137</f>
        <v>0</v>
      </c>
      <c r="J36" s="194">
        <f>+[4]OTCHET!J137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[4]OTCHET!E187</f>
        <v>0</v>
      </c>
      <c r="F40" s="229">
        <f t="shared" si="1"/>
        <v>0</v>
      </c>
      <c r="G40" s="230">
        <f>[4]OTCHET!G187</f>
        <v>0</v>
      </c>
      <c r="H40" s="231">
        <f>[4]OTCHET!H187</f>
        <v>0</v>
      </c>
      <c r="I40" s="231">
        <f>[4]OTCHET!I187</f>
        <v>0</v>
      </c>
      <c r="J40" s="232">
        <f>[4]OTCHET!J187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[4]OTCHET!E190</f>
        <v>0</v>
      </c>
      <c r="F41" s="237">
        <f t="shared" si="1"/>
        <v>0</v>
      </c>
      <c r="G41" s="238">
        <f>[4]OTCHET!G190</f>
        <v>0</v>
      </c>
      <c r="H41" s="239">
        <f>[4]OTCHET!H190</f>
        <v>0</v>
      </c>
      <c r="I41" s="239">
        <f>[4]OTCHET!I190</f>
        <v>0</v>
      </c>
      <c r="J41" s="240">
        <f>[4]OTCHET!J190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+[4]OTCHET!E196+[4]OTCHET!E204</f>
        <v>0</v>
      </c>
      <c r="F42" s="244">
        <f t="shared" si="1"/>
        <v>0</v>
      </c>
      <c r="G42" s="245">
        <f>+[4]OTCHET!G196+[4]OTCHET!G204</f>
        <v>0</v>
      </c>
      <c r="H42" s="246">
        <f>+[4]OTCHET!H196+[4]OTCHET!H204</f>
        <v>0</v>
      </c>
      <c r="I42" s="246">
        <f>+[4]OTCHET!I196+[4]OTCHET!I204</f>
        <v>0</v>
      </c>
      <c r="J42" s="247">
        <f>+[4]OTCHET!J196+[4]OTCHET!J204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+[4]OTCHET!E205+[4]OTCHET!E223+[4]OTCHET!E274</f>
        <v>0</v>
      </c>
      <c r="F43" s="250">
        <f t="shared" si="1"/>
        <v>0</v>
      </c>
      <c r="G43" s="251">
        <f>+[4]OTCHET!G205+[4]OTCHET!G223+[4]OTCHET!G274</f>
        <v>0</v>
      </c>
      <c r="H43" s="252">
        <f>+[4]OTCHET!H205+[4]OTCHET!H223+[4]OTCHET!H274</f>
        <v>0</v>
      </c>
      <c r="I43" s="252">
        <f>+[4]OTCHET!I205+[4]OTCHET!I223+[4]OTCHET!I274</f>
        <v>0</v>
      </c>
      <c r="J43" s="253">
        <f>+[4]OTCHET!J205+[4]OTCHET!J223+[4]OTCHET!J274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+[4]OTCHET!E259</f>
        <v>0</v>
      </c>
      <c r="F47" s="256">
        <f t="shared" si="1"/>
        <v>0</v>
      </c>
      <c r="G47" s="257">
        <f>+[4]OTCHET!G259</f>
        <v>0</v>
      </c>
      <c r="H47" s="258">
        <f>+[4]OTCHET!H259</f>
        <v>0</v>
      </c>
      <c r="I47" s="259">
        <f>+[4]OTCHET!I259</f>
        <v>0</v>
      </c>
      <c r="J47" s="260">
        <f>+[4]OTCHET!J259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[4]OTCHET!E278+[4]OTCHET!E279+[4]OTCHET!E287+[4]OTCHET!E290</f>
        <v>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+[4]OTCHET!E291</f>
        <v>0</v>
      </c>
      <c r="F50" s="168">
        <f t="shared" si="1"/>
        <v>0</v>
      </c>
      <c r="G50" s="169">
        <f>+[4]OTCHET!G291</f>
        <v>0</v>
      </c>
      <c r="H50" s="170">
        <f>+[4]OTCHET!H291</f>
        <v>0</v>
      </c>
      <c r="I50" s="170">
        <f>+[4]OTCHET!I291</f>
        <v>0</v>
      </c>
      <c r="J50" s="171">
        <f>+[4]OTCHET!J291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+[4]OTCHET!E275</f>
        <v>0</v>
      </c>
      <c r="F51" s="120">
        <f>+G51+H51+I51+J51</f>
        <v>0</v>
      </c>
      <c r="G51" s="121">
        <f>+[4]OTCHET!G275</f>
        <v>0</v>
      </c>
      <c r="H51" s="122">
        <f>+[4]OTCHET!H275</f>
        <v>0</v>
      </c>
      <c r="I51" s="122">
        <f>+[4]OTCHET!I275</f>
        <v>0</v>
      </c>
      <c r="J51" s="123">
        <f>+[4]OTCHET!J275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+[4]OTCHET!E296</f>
        <v>0</v>
      </c>
      <c r="F52" s="120">
        <f t="shared" si="1"/>
        <v>0</v>
      </c>
      <c r="G52" s="121">
        <f>+[4]OTCHET!G296</f>
        <v>0</v>
      </c>
      <c r="H52" s="122">
        <f>+[4]OTCHET!H296</f>
        <v>0</v>
      </c>
      <c r="I52" s="122">
        <f>+[4]OTCHET!I296</f>
        <v>0</v>
      </c>
      <c r="J52" s="123">
        <f>+[4]OTCHET!J296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[4]OTCHET!E297</f>
        <v>0</v>
      </c>
      <c r="F53" s="267">
        <f t="shared" si="1"/>
        <v>0</v>
      </c>
      <c r="G53" s="268">
        <f>[4]OTCHET!G297</f>
        <v>0</v>
      </c>
      <c r="H53" s="269">
        <f>[4]OTCHET!H297</f>
        <v>0</v>
      </c>
      <c r="I53" s="269">
        <f>[4]OTCHET!I297</f>
        <v>0</v>
      </c>
      <c r="J53" s="270">
        <f>[4]OTCHET!J297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[4]OTCHET!E299</f>
        <v>0</v>
      </c>
      <c r="F54" s="275">
        <f t="shared" si="1"/>
        <v>0</v>
      </c>
      <c r="G54" s="276">
        <f>[4]OTCHET!G299</f>
        <v>0</v>
      </c>
      <c r="H54" s="277">
        <f>[4]OTCHET!H299</f>
        <v>0</v>
      </c>
      <c r="I54" s="277">
        <f>[4]OTCHET!I299</f>
        <v>0</v>
      </c>
      <c r="J54" s="278">
        <f>[4]OTCHET!J299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+[4]OTCHET!E300</f>
        <v>0</v>
      </c>
      <c r="F55" s="284">
        <f t="shared" si="1"/>
        <v>0</v>
      </c>
      <c r="G55" s="285">
        <f>+[4]OTCHET!G300</f>
        <v>0</v>
      </c>
      <c r="H55" s="286">
        <f>+[4]OTCHET!H300</f>
        <v>0</v>
      </c>
      <c r="I55" s="286">
        <f>+[4]OTCHET!I300</f>
        <v>0</v>
      </c>
      <c r="J55" s="287">
        <f>+[4]OTCHET!J300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-1708487</v>
      </c>
      <c r="G56" s="294">
        <f t="shared" si="5"/>
        <v>-1708487</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+[4]OTCHET!E386+[4]OTCHET!E394+[4]OTCHET!E399+[4]OTCHET!E402+[4]OTCHET!E405+[4]OTCHET!E408+[4]OTCHET!E409+[4]OTCHET!E412+[4]OTCHET!E425+[4]OTCHET!E426+[4]OTCHET!E427+[4]OTCHET!E428+[4]OTCHET!E429</f>
        <v>0</v>
      </c>
      <c r="F58" s="304">
        <f t="shared" si="1"/>
        <v>-1708487</v>
      </c>
      <c r="G58" s="305">
        <f>+[4]OTCHET!G386+[4]OTCHET!G394+[4]OTCHET!G399+[4]OTCHET!G402+[4]OTCHET!G405+[4]OTCHET!G408+[4]OTCHET!G409+[4]OTCHET!G412+[4]OTCHET!G425+[4]OTCHET!G426+[4]OTCHET!G427+[4]OTCHET!G428+[4]OTCHET!G429</f>
        <v>-1708487</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[4]OTCHET!E408</f>
        <v>0</v>
      </c>
      <c r="F60" s="316">
        <f t="shared" si="1"/>
        <v>0</v>
      </c>
      <c r="G60" s="317">
        <f>[4]OTCHET!G408</f>
        <v>0</v>
      </c>
      <c r="H60" s="318">
        <f>[4]OTCHET!H408</f>
        <v>0</v>
      </c>
      <c r="I60" s="318">
        <f>[4]OTCHET!I408</f>
        <v>0</v>
      </c>
      <c r="J60" s="319">
        <f>[4]OTCHET!J408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[4]OTCHET!E415</f>
        <v>0</v>
      </c>
      <c r="F62" s="199">
        <f t="shared" si="1"/>
        <v>0</v>
      </c>
      <c r="G62" s="200">
        <f>[4]OTCHET!G415</f>
        <v>0</v>
      </c>
      <c r="H62" s="201">
        <f>[4]OTCHET!H415</f>
        <v>0</v>
      </c>
      <c r="I62" s="201">
        <f>[4]OTCHET!I415</f>
        <v>0</v>
      </c>
      <c r="J62" s="202">
        <f>[4]OTCHET!J415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+[4]OTCHET!E252</f>
        <v>0</v>
      </c>
      <c r="F63" s="328">
        <f t="shared" si="1"/>
        <v>0</v>
      </c>
      <c r="G63" s="329">
        <f>+[4]OTCHET!G252</f>
        <v>0</v>
      </c>
      <c r="H63" s="330">
        <f>+[4]OTCHET!H252</f>
        <v>0</v>
      </c>
      <c r="I63" s="330">
        <f>+[4]OTCHET!I252</f>
        <v>0</v>
      </c>
      <c r="J63" s="331">
        <f>+[4]OTCHET!J252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-1708487</v>
      </c>
      <c r="G64" s="337">
        <f t="shared" si="6"/>
        <v>-1708487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1708487</v>
      </c>
      <c r="G66" s="349">
        <f t="shared" ref="G66:L66" si="8">SUM(+G68+G76+G77+G84+G85+G86+G89+G90+G91+G92+G93+G94+G95)</f>
        <v>1708487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[4]OTCHET!E474</f>
        <v>0</v>
      </c>
      <c r="F80" s="375">
        <f t="shared" si="1"/>
        <v>0</v>
      </c>
      <c r="G80" s="376">
        <f>[4]OTCHET!G474</f>
        <v>0</v>
      </c>
      <c r="H80" s="377">
        <f>[4]OTCHET!H474</f>
        <v>0</v>
      </c>
      <c r="I80" s="377">
        <f>[4]OTCHET!I474</f>
        <v>0</v>
      </c>
      <c r="J80" s="378">
        <f>[4]OTCHET!J474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+[4]OTCHET!E482</f>
        <v>0</v>
      </c>
      <c r="F82" s="375">
        <f t="shared" si="1"/>
        <v>0</v>
      </c>
      <c r="G82" s="376">
        <f>+[4]OTCHET!G482</f>
        <v>0</v>
      </c>
      <c r="H82" s="377">
        <f>+[4]OTCHET!H482</f>
        <v>0</v>
      </c>
      <c r="I82" s="377">
        <f>+[4]OTCHET!I482</f>
        <v>0</v>
      </c>
      <c r="J82" s="378">
        <f>+[4]OTCHET!J482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+[4]OTCHET!E483</f>
        <v>0</v>
      </c>
      <c r="F83" s="382">
        <f t="shared" si="1"/>
        <v>0</v>
      </c>
      <c r="G83" s="383">
        <f>+[4]OTCHET!G483</f>
        <v>0</v>
      </c>
      <c r="H83" s="384">
        <f>+[4]OTCHET!H483</f>
        <v>0</v>
      </c>
      <c r="I83" s="384">
        <f>+[4]OTCHET!I483</f>
        <v>0</v>
      </c>
      <c r="J83" s="385">
        <f>+[4]OTCHET!J483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[4]OTCHET!E538</f>
        <v>0</v>
      </c>
      <c r="F84" s="299">
        <f t="shared" si="1"/>
        <v>0</v>
      </c>
      <c r="G84" s="300">
        <f>[4]OTCHET!G538</f>
        <v>0</v>
      </c>
      <c r="H84" s="301">
        <f>[4]OTCHET!H538</f>
        <v>0</v>
      </c>
      <c r="I84" s="301">
        <f>[4]OTCHET!I538</f>
        <v>0</v>
      </c>
      <c r="J84" s="302">
        <f>[4]OTCHET!J538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[4]OTCHET!E539</f>
        <v>0</v>
      </c>
      <c r="F85" s="304">
        <f t="shared" si="1"/>
        <v>0</v>
      </c>
      <c r="G85" s="305">
        <f>[4]OTCHET!G539</f>
        <v>0</v>
      </c>
      <c r="H85" s="306">
        <f>[4]OTCHET!H539</f>
        <v>0</v>
      </c>
      <c r="I85" s="306">
        <f>[4]OTCHET!I539</f>
        <v>0</v>
      </c>
      <c r="J85" s="307">
        <f>[4]OTCHET!J539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1708487</v>
      </c>
      <c r="G86" s="310">
        <f t="shared" ref="G86:M86" si="11">+G87+G88</f>
        <v>1708487</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+[4]OTCHET!E524+[4]OTCHET!E527+[4]OTCHET!E547</f>
        <v>0</v>
      </c>
      <c r="F88" s="382">
        <f t="shared" si="1"/>
        <v>1708487</v>
      </c>
      <c r="G88" s="383">
        <f>+[4]OTCHET!G524+[4]OTCHET!G527+[4]OTCHET!G547</f>
        <v>1708487</v>
      </c>
      <c r="H88" s="384">
        <f>+[4]OTCHET!H524+[4]OTCHET!H527+[4]OTCHET!H547</f>
        <v>0</v>
      </c>
      <c r="I88" s="384">
        <f>+[4]OTCHET!I524+[4]OTCHET!I527+[4]OTCHET!I547</f>
        <v>0</v>
      </c>
      <c r="J88" s="385">
        <f>+[4]OTCHET!J524+[4]OTCHET!J527+[4]OTCHET!J547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+[4]OTCHET!E576+[4]OTCHET!E577+[4]OTCHET!E578+[4]OTCHET!E579+[4]OTCHET!E580+[4]OTCHET!E581+[4]OTCHET!E582</f>
        <v>0</v>
      </c>
      <c r="F91" s="168">
        <f t="shared" si="12"/>
        <v>0</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0</v>
      </c>
      <c r="J91" s="171">
        <f>+[4]OTCHET!J576+[4]OTCHET!J577+[4]OTCHET!J578+[4]OTCHET!J579+[4]OTCHET!J580+[4]OTCHET!J581+[4]OTCHET!J582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+[4]OTCHET!E583</f>
        <v>0</v>
      </c>
      <c r="F92" s="168">
        <f t="shared" si="12"/>
        <v>0</v>
      </c>
      <c r="G92" s="169">
        <f>+[4]OTCHET!G583</f>
        <v>0</v>
      </c>
      <c r="H92" s="170">
        <f>+[4]OTCHET!H583</f>
        <v>0</v>
      </c>
      <c r="I92" s="170">
        <f>+[4]OTCHET!I583</f>
        <v>0</v>
      </c>
      <c r="J92" s="171">
        <f>+[4]OTCHET!J583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[4]OTCHET!E594</f>
        <v>0</v>
      </c>
      <c r="F95" s="120">
        <f t="shared" si="12"/>
        <v>0</v>
      </c>
      <c r="G95" s="121">
        <f>[4]OTCHET!G594</f>
        <v>0</v>
      </c>
      <c r="H95" s="122">
        <f>[4]OTCHET!H594</f>
        <v>0</v>
      </c>
      <c r="I95" s="122">
        <f>[4]OTCHET!I594</f>
        <v>0</v>
      </c>
      <c r="J95" s="123">
        <f>[4]OTCHET!J594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+[4]OTCHET!E597</f>
        <v>0</v>
      </c>
      <c r="F96" s="396">
        <f t="shared" si="12"/>
        <v>0</v>
      </c>
      <c r="G96" s="397">
        <f>+[4]OTCHET!G597</f>
        <v>0</v>
      </c>
      <c r="H96" s="398">
        <f>+[4]OTCHET!H597</f>
        <v>0</v>
      </c>
      <c r="I96" s="398">
        <f>+[4]OTCHET!I597</f>
        <v>0</v>
      </c>
      <c r="J96" s="399">
        <f>+[4]OTCHET!J597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t="str">
        <f>+[4]OTCHET!B608</f>
        <v>31.03.2024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42" workbookViewId="0">
      <selection activeCell="J118" sqref="J118"/>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45412</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33</v>
      </c>
      <c r="F15" s="41" t="str">
        <f>[5]OTCHET!F15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[5]OTCHET!E74</f>
        <v>0</v>
      </c>
      <c r="F26" s="133">
        <f t="shared" si="1"/>
        <v>0</v>
      </c>
      <c r="G26" s="134">
        <f>[5]OTCHET!G74</f>
        <v>0</v>
      </c>
      <c r="H26" s="135">
        <f>[5]OTCHET!H74</f>
        <v>0</v>
      </c>
      <c r="I26" s="135">
        <f>[5]OTCHET!I74</f>
        <v>0</v>
      </c>
      <c r="J26" s="136">
        <f>[5]OTCHET!J74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[5]OTCHET!E75</f>
        <v>0</v>
      </c>
      <c r="F27" s="140">
        <f t="shared" si="1"/>
        <v>0</v>
      </c>
      <c r="G27" s="141">
        <f>[5]OTCHET!G75</f>
        <v>0</v>
      </c>
      <c r="H27" s="142">
        <f>[5]OTCHET!H75</f>
        <v>0</v>
      </c>
      <c r="I27" s="142">
        <f>[5]OTCHET!I75</f>
        <v>0</v>
      </c>
      <c r="J27" s="143">
        <f>[5]OTCHET!J75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[5]OTCHET!E77</f>
        <v>0</v>
      </c>
      <c r="F28" s="148">
        <f t="shared" si="1"/>
        <v>0</v>
      </c>
      <c r="G28" s="149">
        <f>[5]OTCHET!G77</f>
        <v>0</v>
      </c>
      <c r="H28" s="150">
        <f>[5]OTCHET!H77</f>
        <v>0</v>
      </c>
      <c r="I28" s="150">
        <f>[5]OTCHET!I77</f>
        <v>0</v>
      </c>
      <c r="J28" s="151">
        <f>[5]OTCHET!J77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[5]OTCHET!E90+[5]OTCHET!E93+[5]OTCHET!E94</f>
        <v>0</v>
      </c>
      <c r="F30" s="162">
        <f t="shared" si="1"/>
        <v>0</v>
      </c>
      <c r="G30" s="163">
        <f>[5]OTCHET!G90+[5]OTCHET!G93+[5]OTCHET!G94</f>
        <v>0</v>
      </c>
      <c r="H30" s="164">
        <f>[5]OTCHET!H90+[5]OTCHET!H93+[5]OTCHET!H94</f>
        <v>0</v>
      </c>
      <c r="I30" s="164">
        <f>[5]OTCHET!I90+[5]OTCHET!I93+[5]OTCHET!I94</f>
        <v>0</v>
      </c>
      <c r="J30" s="165">
        <f>[5]OTCHET!J90+[5]OTCHET!J93+[5]OTCHET!J94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[5]OTCHET!E106</f>
        <v>0</v>
      </c>
      <c r="F31" s="168">
        <f t="shared" si="1"/>
        <v>0</v>
      </c>
      <c r="G31" s="169">
        <f>[5]OTCHET!G106</f>
        <v>0</v>
      </c>
      <c r="H31" s="170">
        <f>[5]OTCHET!H106</f>
        <v>0</v>
      </c>
      <c r="I31" s="170">
        <f>[5]OTCHET!I106</f>
        <v>0</v>
      </c>
      <c r="J31" s="171">
        <f>[5]OTCHET!J106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[5]OTCHET!E110+[5]OTCHET!E119+[5]OTCHET!E135+[5]OTCHET!E136</f>
        <v>0</v>
      </c>
      <c r="F32" s="168">
        <f t="shared" si="1"/>
        <v>0</v>
      </c>
      <c r="G32" s="169">
        <f>[5]OTCHET!G110+[5]OTCHET!G119+[5]OTCHET!G135+[5]OTCHET!G136</f>
        <v>0</v>
      </c>
      <c r="H32" s="170">
        <f>[5]OTCHET!H110+[5]OTCHET!H119+[5]OTCHET!H135+[5]OTCHET!H136</f>
        <v>0</v>
      </c>
      <c r="I32" s="170">
        <f>[5]OTCHET!I110+[5]OTCHET!I119+[5]OTCHET!I135+[5]OTCHET!I136</f>
        <v>0</v>
      </c>
      <c r="J32" s="171">
        <f>[5]OTCHET!J110+[5]OTCHET!J119+[5]OTCHET!J135+[5]OTCHET!J136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[5]OTCHET!E123</f>
        <v>0</v>
      </c>
      <c r="F33" s="120">
        <f t="shared" si="1"/>
        <v>0</v>
      </c>
      <c r="G33" s="121">
        <f>[5]OTCHET!G123</f>
        <v>0</v>
      </c>
      <c r="H33" s="122">
        <f>[5]OTCHET!H123</f>
        <v>0</v>
      </c>
      <c r="I33" s="122">
        <f>[5]OTCHET!I123</f>
        <v>0</v>
      </c>
      <c r="J33" s="123">
        <f>[5]OTCHET!J123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+[5]OTCHET!E137</f>
        <v>0</v>
      </c>
      <c r="F36" s="191">
        <f t="shared" si="1"/>
        <v>0</v>
      </c>
      <c r="G36" s="192">
        <f>+[5]OTCHET!G137</f>
        <v>0</v>
      </c>
      <c r="H36" s="193">
        <f>+[5]OTCHET!H137</f>
        <v>0</v>
      </c>
      <c r="I36" s="193">
        <f>+[5]OTCHET!I137</f>
        <v>0</v>
      </c>
      <c r="J36" s="194">
        <f>+[5]OTCHET!J137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[5]OTCHET!E187</f>
        <v>0</v>
      </c>
      <c r="F40" s="229">
        <f t="shared" si="1"/>
        <v>0</v>
      </c>
      <c r="G40" s="230">
        <f>[5]OTCHET!G187</f>
        <v>0</v>
      </c>
      <c r="H40" s="231">
        <f>[5]OTCHET!H187</f>
        <v>0</v>
      </c>
      <c r="I40" s="231">
        <f>[5]OTCHET!I187</f>
        <v>0</v>
      </c>
      <c r="J40" s="232">
        <f>[5]OTCHET!J187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[5]OTCHET!E190</f>
        <v>0</v>
      </c>
      <c r="F41" s="237">
        <f t="shared" si="1"/>
        <v>0</v>
      </c>
      <c r="G41" s="238">
        <f>[5]OTCHET!G190</f>
        <v>0</v>
      </c>
      <c r="H41" s="239">
        <f>[5]OTCHET!H190</f>
        <v>0</v>
      </c>
      <c r="I41" s="239">
        <f>[5]OTCHET!I190</f>
        <v>0</v>
      </c>
      <c r="J41" s="240">
        <f>[5]OTCHET!J190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+[5]OTCHET!E196+[5]OTCHET!E204</f>
        <v>0</v>
      </c>
      <c r="F42" s="244">
        <f t="shared" si="1"/>
        <v>0</v>
      </c>
      <c r="G42" s="245">
        <f>+[5]OTCHET!G196+[5]OTCHET!G204</f>
        <v>0</v>
      </c>
      <c r="H42" s="246">
        <f>+[5]OTCHET!H196+[5]OTCHET!H204</f>
        <v>0</v>
      </c>
      <c r="I42" s="246">
        <f>+[5]OTCHET!I196+[5]OTCHET!I204</f>
        <v>0</v>
      </c>
      <c r="J42" s="247">
        <f>+[5]OTCHET!J196+[5]OTCHET!J204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+[5]OTCHET!E205+[5]OTCHET!E223+[5]OTCHET!E274</f>
        <v>0</v>
      </c>
      <c r="F43" s="250">
        <f t="shared" si="1"/>
        <v>0</v>
      </c>
      <c r="G43" s="251">
        <f>+[5]OTCHET!G205+[5]OTCHET!G223+[5]OTCHET!G274</f>
        <v>0</v>
      </c>
      <c r="H43" s="252">
        <f>+[5]OTCHET!H205+[5]OTCHET!H223+[5]OTCHET!H274</f>
        <v>0</v>
      </c>
      <c r="I43" s="252">
        <f>+[5]OTCHET!I205+[5]OTCHET!I223+[5]OTCHET!I274</f>
        <v>0</v>
      </c>
      <c r="J43" s="253">
        <f>+[5]OTCHET!J205+[5]OTCHET!J223+[5]OTCHET!J274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+[5]OTCHET!E259</f>
        <v>0</v>
      </c>
      <c r="F47" s="256">
        <f t="shared" si="1"/>
        <v>0</v>
      </c>
      <c r="G47" s="257">
        <f>+[5]OTCHET!G259</f>
        <v>0</v>
      </c>
      <c r="H47" s="258">
        <f>+[5]OTCHET!H259</f>
        <v>0</v>
      </c>
      <c r="I47" s="259">
        <f>+[5]OTCHET!I259</f>
        <v>0</v>
      </c>
      <c r="J47" s="260">
        <f>+[5]OTCHET!J259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[5]OTCHET!E278+[5]OTCHET!E279+[5]OTCHET!E287+[5]OTCHET!E290</f>
        <v>0</v>
      </c>
      <c r="F49" s="168">
        <f t="shared" si="1"/>
        <v>0</v>
      </c>
      <c r="G49" s="169">
        <f>[5]OTCHET!G278+[5]OTCHET!G279+[5]OTCHET!G287+[5]OTCHET!G290</f>
        <v>0</v>
      </c>
      <c r="H49" s="170">
        <f>[5]OTCHET!H278+[5]OTCHET!H279+[5]OTCHET!H287+[5]OTCHET!H290</f>
        <v>0</v>
      </c>
      <c r="I49" s="170">
        <f>[5]OTCHET!I278+[5]OTCHET!I279+[5]OTCHET!I287+[5]OTCHET!I290</f>
        <v>0</v>
      </c>
      <c r="J49" s="171">
        <f>[5]OTCHET!J278+[5]OTCHET!J279+[5]OTCHET!J287+[5]OTCHET!J290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+[5]OTCHET!E291</f>
        <v>0</v>
      </c>
      <c r="F50" s="168">
        <f t="shared" si="1"/>
        <v>0</v>
      </c>
      <c r="G50" s="169">
        <f>+[5]OTCHET!G291</f>
        <v>0</v>
      </c>
      <c r="H50" s="170">
        <f>+[5]OTCHET!H291</f>
        <v>0</v>
      </c>
      <c r="I50" s="170">
        <f>+[5]OTCHET!I291</f>
        <v>0</v>
      </c>
      <c r="J50" s="171">
        <f>+[5]OTCHET!J291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+[5]OTCHET!E275</f>
        <v>0</v>
      </c>
      <c r="F51" s="120">
        <f>+G51+H51+I51+J51</f>
        <v>0</v>
      </c>
      <c r="G51" s="121">
        <f>+[5]OTCHET!G275</f>
        <v>0</v>
      </c>
      <c r="H51" s="122">
        <f>+[5]OTCHET!H275</f>
        <v>0</v>
      </c>
      <c r="I51" s="122">
        <f>+[5]OTCHET!I275</f>
        <v>0</v>
      </c>
      <c r="J51" s="123">
        <f>+[5]OTCHET!J275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+[5]OTCHET!E296</f>
        <v>0</v>
      </c>
      <c r="F52" s="120">
        <f t="shared" si="1"/>
        <v>0</v>
      </c>
      <c r="G52" s="121">
        <f>+[5]OTCHET!G296</f>
        <v>0</v>
      </c>
      <c r="H52" s="122">
        <f>+[5]OTCHET!H296</f>
        <v>0</v>
      </c>
      <c r="I52" s="122">
        <f>+[5]OTCHET!I296</f>
        <v>0</v>
      </c>
      <c r="J52" s="123">
        <f>+[5]OTCHET!J296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[5]OTCHET!E297</f>
        <v>0</v>
      </c>
      <c r="F53" s="267">
        <f t="shared" si="1"/>
        <v>0</v>
      </c>
      <c r="G53" s="268">
        <f>[5]OTCHET!G297</f>
        <v>0</v>
      </c>
      <c r="H53" s="269">
        <f>[5]OTCHET!H297</f>
        <v>0</v>
      </c>
      <c r="I53" s="269">
        <f>[5]OTCHET!I297</f>
        <v>0</v>
      </c>
      <c r="J53" s="270">
        <f>[5]OTCHET!J297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[5]OTCHET!E299</f>
        <v>0</v>
      </c>
      <c r="F54" s="275">
        <f t="shared" si="1"/>
        <v>0</v>
      </c>
      <c r="G54" s="276">
        <f>[5]OTCHET!G299</f>
        <v>0</v>
      </c>
      <c r="H54" s="277">
        <f>[5]OTCHET!H299</f>
        <v>0</v>
      </c>
      <c r="I54" s="277">
        <f>[5]OTCHET!I299</f>
        <v>0</v>
      </c>
      <c r="J54" s="278">
        <f>[5]OTCHET!J299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+[5]OTCHET!E300</f>
        <v>0</v>
      </c>
      <c r="F55" s="284">
        <f t="shared" si="1"/>
        <v>0</v>
      </c>
      <c r="G55" s="285">
        <f>+[5]OTCHET!G300</f>
        <v>0</v>
      </c>
      <c r="H55" s="286">
        <f>+[5]OTCHET!H300</f>
        <v>0</v>
      </c>
      <c r="I55" s="286">
        <f>+[5]OTCHET!I300</f>
        <v>0</v>
      </c>
      <c r="J55" s="287">
        <f>+[5]OTCHET!J300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-1658522</v>
      </c>
      <c r="G56" s="294">
        <f t="shared" si="5"/>
        <v>-1658522</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+[5]OTCHET!E386+[5]OTCHET!E394+[5]OTCHET!E399+[5]OTCHET!E402+[5]OTCHET!E405+[5]OTCHET!E408+[5]OTCHET!E409+[5]OTCHET!E412+[5]OTCHET!E425+[5]OTCHET!E426+[5]OTCHET!E427+[5]OTCHET!E428+[5]OTCHET!E429</f>
        <v>0</v>
      </c>
      <c r="F58" s="304">
        <f t="shared" si="1"/>
        <v>-1658522</v>
      </c>
      <c r="G58" s="305">
        <f>+[5]OTCHET!G386+[5]OTCHET!G394+[5]OTCHET!G399+[5]OTCHET!G402+[5]OTCHET!G405+[5]OTCHET!G408+[5]OTCHET!G409+[5]OTCHET!G412+[5]OTCHET!G425+[5]OTCHET!G426+[5]OTCHET!G427+[5]OTCHET!G428+[5]OTCHET!G429</f>
        <v>-1658522</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[5]OTCHET!E408</f>
        <v>0</v>
      </c>
      <c r="F60" s="316">
        <f t="shared" si="1"/>
        <v>0</v>
      </c>
      <c r="G60" s="317">
        <f>[5]OTCHET!G408</f>
        <v>0</v>
      </c>
      <c r="H60" s="318">
        <f>[5]OTCHET!H408</f>
        <v>0</v>
      </c>
      <c r="I60" s="318">
        <f>[5]OTCHET!I408</f>
        <v>0</v>
      </c>
      <c r="J60" s="319">
        <f>[5]OTCHET!J408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[5]OTCHET!E415</f>
        <v>0</v>
      </c>
      <c r="F62" s="199">
        <f t="shared" si="1"/>
        <v>0</v>
      </c>
      <c r="G62" s="200">
        <f>[5]OTCHET!G415</f>
        <v>0</v>
      </c>
      <c r="H62" s="201">
        <f>[5]OTCHET!H415</f>
        <v>0</v>
      </c>
      <c r="I62" s="201">
        <f>[5]OTCHET!I415</f>
        <v>0</v>
      </c>
      <c r="J62" s="202">
        <f>[5]OTCHET!J415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+[5]OTCHET!E252</f>
        <v>0</v>
      </c>
      <c r="F63" s="328">
        <f t="shared" si="1"/>
        <v>0</v>
      </c>
      <c r="G63" s="329">
        <f>+[5]OTCHET!G252</f>
        <v>0</v>
      </c>
      <c r="H63" s="330">
        <f>+[5]OTCHET!H252</f>
        <v>0</v>
      </c>
      <c r="I63" s="330">
        <f>+[5]OTCHET!I252</f>
        <v>0</v>
      </c>
      <c r="J63" s="331">
        <f>+[5]OTCHET!J252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-1658522</v>
      </c>
      <c r="G64" s="337">
        <f t="shared" si="6"/>
        <v>-1658522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1658522</v>
      </c>
      <c r="G66" s="349">
        <f t="shared" ref="G66:L66" si="8">SUM(+G68+G76+G77+G84+G85+G86+G89+G90+G91+G92+G93+G94+G95)</f>
        <v>1658522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[5]OTCHET!E474</f>
        <v>0</v>
      </c>
      <c r="F80" s="375">
        <f t="shared" si="1"/>
        <v>0</v>
      </c>
      <c r="G80" s="376">
        <f>[5]OTCHET!G474</f>
        <v>0</v>
      </c>
      <c r="H80" s="377">
        <f>[5]OTCHET!H474</f>
        <v>0</v>
      </c>
      <c r="I80" s="377">
        <f>[5]OTCHET!I474</f>
        <v>0</v>
      </c>
      <c r="J80" s="378">
        <f>[5]OTCHET!J474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+[5]OTCHET!E482</f>
        <v>0</v>
      </c>
      <c r="F82" s="375">
        <f t="shared" si="1"/>
        <v>0</v>
      </c>
      <c r="G82" s="376">
        <f>+[5]OTCHET!G482</f>
        <v>0</v>
      </c>
      <c r="H82" s="377">
        <f>+[5]OTCHET!H482</f>
        <v>0</v>
      </c>
      <c r="I82" s="377">
        <f>+[5]OTCHET!I482</f>
        <v>0</v>
      </c>
      <c r="J82" s="378">
        <f>+[5]OTCHET!J482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+[5]OTCHET!E483</f>
        <v>0</v>
      </c>
      <c r="F83" s="382">
        <f t="shared" si="1"/>
        <v>0</v>
      </c>
      <c r="G83" s="383">
        <f>+[5]OTCHET!G483</f>
        <v>0</v>
      </c>
      <c r="H83" s="384">
        <f>+[5]OTCHET!H483</f>
        <v>0</v>
      </c>
      <c r="I83" s="384">
        <f>+[5]OTCHET!I483</f>
        <v>0</v>
      </c>
      <c r="J83" s="385">
        <f>+[5]OTCHET!J483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[5]OTCHET!E538</f>
        <v>0</v>
      </c>
      <c r="F84" s="299">
        <f t="shared" si="1"/>
        <v>0</v>
      </c>
      <c r="G84" s="300">
        <f>[5]OTCHET!G538</f>
        <v>0</v>
      </c>
      <c r="H84" s="301">
        <f>[5]OTCHET!H538</f>
        <v>0</v>
      </c>
      <c r="I84" s="301">
        <f>[5]OTCHET!I538</f>
        <v>0</v>
      </c>
      <c r="J84" s="302">
        <f>[5]OTCHET!J538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[5]OTCHET!E539</f>
        <v>0</v>
      </c>
      <c r="F85" s="304">
        <f t="shared" si="1"/>
        <v>0</v>
      </c>
      <c r="G85" s="305">
        <f>[5]OTCHET!G539</f>
        <v>0</v>
      </c>
      <c r="H85" s="306">
        <f>[5]OTCHET!H539</f>
        <v>0</v>
      </c>
      <c r="I85" s="306">
        <f>[5]OTCHET!I539</f>
        <v>0</v>
      </c>
      <c r="J85" s="307">
        <f>[5]OTCHET!J539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1658522</v>
      </c>
      <c r="G86" s="310">
        <f t="shared" ref="G86:M86" si="11">+G87+G88</f>
        <v>1658522</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+[5]OTCHET!E524+[5]OTCHET!E527+[5]OTCHET!E547</f>
        <v>0</v>
      </c>
      <c r="F88" s="382">
        <f t="shared" si="1"/>
        <v>1658522</v>
      </c>
      <c r="G88" s="383">
        <f>+[5]OTCHET!G524+[5]OTCHET!G527+[5]OTCHET!G547</f>
        <v>1658522</v>
      </c>
      <c r="H88" s="384">
        <f>+[5]OTCHET!H524+[5]OTCHET!H527+[5]OTCHET!H547</f>
        <v>0</v>
      </c>
      <c r="I88" s="384">
        <f>+[5]OTCHET!I524+[5]OTCHET!I527+[5]OTCHET!I547</f>
        <v>0</v>
      </c>
      <c r="J88" s="385">
        <f>+[5]OTCHET!J524+[5]OTCHET!J527+[5]OTCHET!J547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+[5]OTCHET!E576+[5]OTCHET!E577+[5]OTCHET!E578+[5]OTCHET!E579+[5]OTCHET!E580+[5]OTCHET!E581+[5]OTCHET!E582</f>
        <v>0</v>
      </c>
      <c r="F91" s="168">
        <f t="shared" si="12"/>
        <v>0</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0</v>
      </c>
      <c r="J91" s="171">
        <f>+[5]OTCHET!J576+[5]OTCHET!J577+[5]OTCHET!J578+[5]OTCHET!J579+[5]OTCHET!J580+[5]OTCHET!J581+[5]OTCHET!J582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+[5]OTCHET!E583</f>
        <v>0</v>
      </c>
      <c r="F92" s="168">
        <f t="shared" si="12"/>
        <v>0</v>
      </c>
      <c r="G92" s="169">
        <f>+[5]OTCHET!G583</f>
        <v>0</v>
      </c>
      <c r="H92" s="170">
        <f>+[5]OTCHET!H583</f>
        <v>0</v>
      </c>
      <c r="I92" s="170">
        <f>+[5]OTCHET!I583</f>
        <v>0</v>
      </c>
      <c r="J92" s="171">
        <f>+[5]OTCHET!J583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[5]OTCHET!E594</f>
        <v>0</v>
      </c>
      <c r="F95" s="120">
        <f t="shared" si="12"/>
        <v>0</v>
      </c>
      <c r="G95" s="121">
        <f>[5]OTCHET!G594</f>
        <v>0</v>
      </c>
      <c r="H95" s="122">
        <f>[5]OTCHET!H594</f>
        <v>0</v>
      </c>
      <c r="I95" s="122">
        <f>[5]OTCHET!I594</f>
        <v>0</v>
      </c>
      <c r="J95" s="123">
        <f>[5]OTCHET!J594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+[5]OTCHET!E597</f>
        <v>0</v>
      </c>
      <c r="F96" s="396">
        <f t="shared" si="12"/>
        <v>0</v>
      </c>
      <c r="G96" s="397">
        <f>+[5]OTCHET!G597</f>
        <v>0</v>
      </c>
      <c r="H96" s="398">
        <f>+[5]OTCHET!H597</f>
        <v>0</v>
      </c>
      <c r="I96" s="398">
        <f>+[5]OTCHET!I597</f>
        <v>0</v>
      </c>
      <c r="J96" s="399">
        <f>+[5]OTCHET!J597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t="str">
        <f>+[5]OTCHET!B608</f>
        <v>30.04.2024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45443</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33</v>
      </c>
      <c r="F15" s="41" t="str">
        <f>[6]OTCHET!F15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[6]OTCHET!E74</f>
        <v>0</v>
      </c>
      <c r="F26" s="133">
        <f t="shared" si="1"/>
        <v>0</v>
      </c>
      <c r="G26" s="134">
        <f>[6]OTCHET!G74</f>
        <v>0</v>
      </c>
      <c r="H26" s="135">
        <f>[6]OTCHET!H74</f>
        <v>0</v>
      </c>
      <c r="I26" s="135">
        <f>[6]OTCHET!I74</f>
        <v>0</v>
      </c>
      <c r="J26" s="136">
        <f>[6]OTCHET!J74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[6]OTCHET!E75</f>
        <v>0</v>
      </c>
      <c r="F27" s="140">
        <f t="shared" si="1"/>
        <v>0</v>
      </c>
      <c r="G27" s="141">
        <f>[6]OTCHET!G75</f>
        <v>0</v>
      </c>
      <c r="H27" s="142">
        <f>[6]OTCHET!H75</f>
        <v>0</v>
      </c>
      <c r="I27" s="142">
        <f>[6]OTCHET!I75</f>
        <v>0</v>
      </c>
      <c r="J27" s="143">
        <f>[6]OTCHET!J75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[6]OTCHET!E77</f>
        <v>0</v>
      </c>
      <c r="F28" s="148">
        <f t="shared" si="1"/>
        <v>0</v>
      </c>
      <c r="G28" s="149">
        <f>[6]OTCHET!G77</f>
        <v>0</v>
      </c>
      <c r="H28" s="150">
        <f>[6]OTCHET!H77</f>
        <v>0</v>
      </c>
      <c r="I28" s="150">
        <f>[6]OTCHET!I77</f>
        <v>0</v>
      </c>
      <c r="J28" s="151">
        <f>[6]OTCHET!J77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[6]OTCHET!E90+[6]OTCHET!E93+[6]OTCHET!E94</f>
        <v>0</v>
      </c>
      <c r="F30" s="162">
        <f t="shared" si="1"/>
        <v>0</v>
      </c>
      <c r="G30" s="163">
        <f>[6]OTCHET!G90+[6]OTCHET!G93+[6]OTCHET!G94</f>
        <v>0</v>
      </c>
      <c r="H30" s="164">
        <f>[6]OTCHET!H90+[6]OTCHET!H93+[6]OTCHET!H94</f>
        <v>0</v>
      </c>
      <c r="I30" s="164">
        <f>[6]OTCHET!I90+[6]OTCHET!I93+[6]OTCHET!I94</f>
        <v>0</v>
      </c>
      <c r="J30" s="165">
        <f>[6]OTCHET!J90+[6]OTCHET!J93+[6]OTCHET!J94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[6]OTCHET!E106</f>
        <v>0</v>
      </c>
      <c r="F31" s="168">
        <f t="shared" si="1"/>
        <v>0</v>
      </c>
      <c r="G31" s="169">
        <f>[6]OTCHET!G106</f>
        <v>0</v>
      </c>
      <c r="H31" s="170">
        <f>[6]OTCHET!H106</f>
        <v>0</v>
      </c>
      <c r="I31" s="170">
        <f>[6]OTCHET!I106</f>
        <v>0</v>
      </c>
      <c r="J31" s="171">
        <f>[6]OTCHET!J106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[6]OTCHET!E110+[6]OTCHET!E119+[6]OTCHET!E135+[6]OTCHET!E136</f>
        <v>0</v>
      </c>
      <c r="F32" s="168">
        <f t="shared" si="1"/>
        <v>0</v>
      </c>
      <c r="G32" s="169">
        <f>[6]OTCHET!G110+[6]OTCHET!G119+[6]OTCHET!G135+[6]OTCHET!G136</f>
        <v>0</v>
      </c>
      <c r="H32" s="170">
        <f>[6]OTCHET!H110+[6]OTCHET!H119+[6]OTCHET!H135+[6]OTCHET!H136</f>
        <v>0</v>
      </c>
      <c r="I32" s="170">
        <f>[6]OTCHET!I110+[6]OTCHET!I119+[6]OTCHET!I135+[6]OTCHET!I136</f>
        <v>0</v>
      </c>
      <c r="J32" s="171">
        <f>[6]OTCHET!J110+[6]OTCHET!J119+[6]OTCHET!J135+[6]OTCHET!J136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[6]OTCHET!E123</f>
        <v>0</v>
      </c>
      <c r="F33" s="120">
        <f t="shared" si="1"/>
        <v>0</v>
      </c>
      <c r="G33" s="121">
        <f>[6]OTCHET!G123</f>
        <v>0</v>
      </c>
      <c r="H33" s="122">
        <f>[6]OTCHET!H123</f>
        <v>0</v>
      </c>
      <c r="I33" s="122">
        <f>[6]OTCHET!I123</f>
        <v>0</v>
      </c>
      <c r="J33" s="123">
        <f>[6]OTCHET!J123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+[6]OTCHET!E137</f>
        <v>0</v>
      </c>
      <c r="F36" s="191">
        <f t="shared" si="1"/>
        <v>0</v>
      </c>
      <c r="G36" s="192">
        <f>+[6]OTCHET!G137</f>
        <v>0</v>
      </c>
      <c r="H36" s="193">
        <f>+[6]OTCHET!H137</f>
        <v>0</v>
      </c>
      <c r="I36" s="193">
        <f>+[6]OTCHET!I137</f>
        <v>0</v>
      </c>
      <c r="J36" s="194">
        <f>+[6]OTCHET!J137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[6]OTCHET!E187</f>
        <v>0</v>
      </c>
      <c r="F40" s="229">
        <f t="shared" si="1"/>
        <v>0</v>
      </c>
      <c r="G40" s="230">
        <f>[6]OTCHET!G187</f>
        <v>0</v>
      </c>
      <c r="H40" s="231">
        <f>[6]OTCHET!H187</f>
        <v>0</v>
      </c>
      <c r="I40" s="231">
        <f>[6]OTCHET!I187</f>
        <v>0</v>
      </c>
      <c r="J40" s="232">
        <f>[6]OTCHET!J187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[6]OTCHET!E190</f>
        <v>0</v>
      </c>
      <c r="F41" s="237">
        <f t="shared" si="1"/>
        <v>0</v>
      </c>
      <c r="G41" s="238">
        <f>[6]OTCHET!G190</f>
        <v>0</v>
      </c>
      <c r="H41" s="239">
        <f>[6]OTCHET!H190</f>
        <v>0</v>
      </c>
      <c r="I41" s="239">
        <f>[6]OTCHET!I190</f>
        <v>0</v>
      </c>
      <c r="J41" s="240">
        <f>[6]OTCHET!J190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+[6]OTCHET!E196+[6]OTCHET!E204</f>
        <v>0</v>
      </c>
      <c r="F42" s="244">
        <f t="shared" si="1"/>
        <v>0</v>
      </c>
      <c r="G42" s="245">
        <f>+[6]OTCHET!G196+[6]OTCHET!G204</f>
        <v>0</v>
      </c>
      <c r="H42" s="246">
        <f>+[6]OTCHET!H196+[6]OTCHET!H204</f>
        <v>0</v>
      </c>
      <c r="I42" s="246">
        <f>+[6]OTCHET!I196+[6]OTCHET!I204</f>
        <v>0</v>
      </c>
      <c r="J42" s="247">
        <f>+[6]OTCHET!J196+[6]OTCHET!J204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+[6]OTCHET!E205+[6]OTCHET!E223+[6]OTCHET!E274</f>
        <v>0</v>
      </c>
      <c r="F43" s="250">
        <f t="shared" si="1"/>
        <v>0</v>
      </c>
      <c r="G43" s="251">
        <f>+[6]OTCHET!G205+[6]OTCHET!G223+[6]OTCHET!G274</f>
        <v>0</v>
      </c>
      <c r="H43" s="252">
        <f>+[6]OTCHET!H205+[6]OTCHET!H223+[6]OTCHET!H274</f>
        <v>0</v>
      </c>
      <c r="I43" s="252">
        <f>+[6]OTCHET!I205+[6]OTCHET!I223+[6]OTCHET!I274</f>
        <v>0</v>
      </c>
      <c r="J43" s="253">
        <f>+[6]OTCHET!J205+[6]OTCHET!J223+[6]OTCHET!J274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+[6]OTCHET!E259</f>
        <v>0</v>
      </c>
      <c r="F47" s="256">
        <f t="shared" si="1"/>
        <v>0</v>
      </c>
      <c r="G47" s="257">
        <f>+[6]OTCHET!G259</f>
        <v>0</v>
      </c>
      <c r="H47" s="258">
        <f>+[6]OTCHET!H259</f>
        <v>0</v>
      </c>
      <c r="I47" s="259">
        <f>+[6]OTCHET!I259</f>
        <v>0</v>
      </c>
      <c r="J47" s="260">
        <f>+[6]OTCHET!J259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[6]OTCHET!E278+[6]OTCHET!E279+[6]OTCHET!E287+[6]OTCHET!E290</f>
        <v>0</v>
      </c>
      <c r="F49" s="168">
        <f t="shared" si="1"/>
        <v>0</v>
      </c>
      <c r="G49" s="169">
        <f>[6]OTCHET!G278+[6]OTCHET!G279+[6]OTCHET!G287+[6]OTCHET!G290</f>
        <v>0</v>
      </c>
      <c r="H49" s="170">
        <f>[6]OTCHET!H278+[6]OTCHET!H279+[6]OTCHET!H287+[6]OTCHET!H290</f>
        <v>0</v>
      </c>
      <c r="I49" s="170">
        <f>[6]OTCHET!I278+[6]OTCHET!I279+[6]OTCHET!I287+[6]OTCHET!I290</f>
        <v>0</v>
      </c>
      <c r="J49" s="171">
        <f>[6]OTCHET!J278+[6]OTCHET!J279+[6]OTCHET!J287+[6]OTCHET!J290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+[6]OTCHET!E291</f>
        <v>0</v>
      </c>
      <c r="F50" s="168">
        <f t="shared" si="1"/>
        <v>0</v>
      </c>
      <c r="G50" s="169">
        <f>+[6]OTCHET!G291</f>
        <v>0</v>
      </c>
      <c r="H50" s="170">
        <f>+[6]OTCHET!H291</f>
        <v>0</v>
      </c>
      <c r="I50" s="170">
        <f>+[6]OTCHET!I291</f>
        <v>0</v>
      </c>
      <c r="J50" s="171">
        <f>+[6]OTCHET!J291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+[6]OTCHET!E275</f>
        <v>0</v>
      </c>
      <c r="F51" s="120">
        <f>+G51+H51+I51+J51</f>
        <v>0</v>
      </c>
      <c r="G51" s="121">
        <f>+[6]OTCHET!G275</f>
        <v>0</v>
      </c>
      <c r="H51" s="122">
        <f>+[6]OTCHET!H275</f>
        <v>0</v>
      </c>
      <c r="I51" s="122">
        <f>+[6]OTCHET!I275</f>
        <v>0</v>
      </c>
      <c r="J51" s="123">
        <f>+[6]OTCHET!J275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+[6]OTCHET!E296</f>
        <v>0</v>
      </c>
      <c r="F52" s="120">
        <f t="shared" si="1"/>
        <v>0</v>
      </c>
      <c r="G52" s="121">
        <f>+[6]OTCHET!G296</f>
        <v>0</v>
      </c>
      <c r="H52" s="122">
        <f>+[6]OTCHET!H296</f>
        <v>0</v>
      </c>
      <c r="I52" s="122">
        <f>+[6]OTCHET!I296</f>
        <v>0</v>
      </c>
      <c r="J52" s="123">
        <f>+[6]OTCHET!J296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[6]OTCHET!E297</f>
        <v>0</v>
      </c>
      <c r="F53" s="267">
        <f t="shared" si="1"/>
        <v>0</v>
      </c>
      <c r="G53" s="268">
        <f>[6]OTCHET!G297</f>
        <v>0</v>
      </c>
      <c r="H53" s="269">
        <f>[6]OTCHET!H297</f>
        <v>0</v>
      </c>
      <c r="I53" s="269">
        <f>[6]OTCHET!I297</f>
        <v>0</v>
      </c>
      <c r="J53" s="270">
        <f>[6]OTCHET!J297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[6]OTCHET!E299</f>
        <v>0</v>
      </c>
      <c r="F54" s="275">
        <f t="shared" si="1"/>
        <v>0</v>
      </c>
      <c r="G54" s="276">
        <f>[6]OTCHET!G299</f>
        <v>0</v>
      </c>
      <c r="H54" s="277">
        <f>[6]OTCHET!H299</f>
        <v>0</v>
      </c>
      <c r="I54" s="277">
        <f>[6]OTCHET!I299</f>
        <v>0</v>
      </c>
      <c r="J54" s="278">
        <f>[6]OTCHET!J299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+[6]OTCHET!E300</f>
        <v>0</v>
      </c>
      <c r="F55" s="284">
        <f t="shared" si="1"/>
        <v>0</v>
      </c>
      <c r="G55" s="285">
        <f>+[6]OTCHET!G300</f>
        <v>0</v>
      </c>
      <c r="H55" s="286">
        <f>+[6]OTCHET!H300</f>
        <v>0</v>
      </c>
      <c r="I55" s="286">
        <f>+[6]OTCHET!I300</f>
        <v>0</v>
      </c>
      <c r="J55" s="287">
        <f>+[6]OTCHET!J300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-1382799</v>
      </c>
      <c r="G56" s="294">
        <f t="shared" si="5"/>
        <v>-1382799</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+[6]OTCHET!E386+[6]OTCHET!E394+[6]OTCHET!E399+[6]OTCHET!E402+[6]OTCHET!E405+[6]OTCHET!E408+[6]OTCHET!E409+[6]OTCHET!E412+[6]OTCHET!E425+[6]OTCHET!E426+[6]OTCHET!E427+[6]OTCHET!E428+[6]OTCHET!E429</f>
        <v>0</v>
      </c>
      <c r="F58" s="304">
        <f t="shared" si="1"/>
        <v>-1382799</v>
      </c>
      <c r="G58" s="305">
        <f>+[6]OTCHET!G386+[6]OTCHET!G394+[6]OTCHET!G399+[6]OTCHET!G402+[6]OTCHET!G405+[6]OTCHET!G408+[6]OTCHET!G409+[6]OTCHET!G412+[6]OTCHET!G425+[6]OTCHET!G426+[6]OTCHET!G427+[6]OTCHET!G428+[6]OTCHET!G429</f>
        <v>-1382799</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[6]OTCHET!E408</f>
        <v>0</v>
      </c>
      <c r="F60" s="316">
        <f t="shared" si="1"/>
        <v>0</v>
      </c>
      <c r="G60" s="317">
        <f>[6]OTCHET!G408</f>
        <v>0</v>
      </c>
      <c r="H60" s="318">
        <f>[6]OTCHET!H408</f>
        <v>0</v>
      </c>
      <c r="I60" s="318">
        <f>[6]OTCHET!I408</f>
        <v>0</v>
      </c>
      <c r="J60" s="319">
        <f>[6]OTCHET!J408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[6]OTCHET!E415</f>
        <v>0</v>
      </c>
      <c r="F62" s="199">
        <f t="shared" si="1"/>
        <v>0</v>
      </c>
      <c r="G62" s="200">
        <f>[6]OTCHET!G415</f>
        <v>0</v>
      </c>
      <c r="H62" s="201">
        <f>[6]OTCHET!H415</f>
        <v>0</v>
      </c>
      <c r="I62" s="201">
        <f>[6]OTCHET!I415</f>
        <v>0</v>
      </c>
      <c r="J62" s="202">
        <f>[6]OTCHET!J415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+[6]OTCHET!E252</f>
        <v>0</v>
      </c>
      <c r="F63" s="328">
        <f t="shared" si="1"/>
        <v>0</v>
      </c>
      <c r="G63" s="329">
        <f>+[6]OTCHET!G252</f>
        <v>0</v>
      </c>
      <c r="H63" s="330">
        <f>+[6]OTCHET!H252</f>
        <v>0</v>
      </c>
      <c r="I63" s="330">
        <f>+[6]OTCHET!I252</f>
        <v>0</v>
      </c>
      <c r="J63" s="331">
        <f>+[6]OTCHET!J252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-1382799</v>
      </c>
      <c r="G64" s="337">
        <f t="shared" si="6"/>
        <v>-1382799</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1382799</v>
      </c>
      <c r="G66" s="349">
        <f t="shared" ref="G66:L66" si="8">SUM(+G68+G76+G77+G84+G85+G86+G89+G90+G91+G92+G93+G94+G95)</f>
        <v>1382799</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[6]OTCHET!E474</f>
        <v>0</v>
      </c>
      <c r="F80" s="375">
        <f t="shared" si="1"/>
        <v>0</v>
      </c>
      <c r="G80" s="376">
        <f>[6]OTCHET!G474</f>
        <v>0</v>
      </c>
      <c r="H80" s="377">
        <f>[6]OTCHET!H474</f>
        <v>0</v>
      </c>
      <c r="I80" s="377">
        <f>[6]OTCHET!I474</f>
        <v>0</v>
      </c>
      <c r="J80" s="378">
        <f>[6]OTCHET!J474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+[6]OTCHET!E482</f>
        <v>0</v>
      </c>
      <c r="F82" s="375">
        <f t="shared" si="1"/>
        <v>0</v>
      </c>
      <c r="G82" s="376">
        <f>+[6]OTCHET!G482</f>
        <v>0</v>
      </c>
      <c r="H82" s="377">
        <f>+[6]OTCHET!H482</f>
        <v>0</v>
      </c>
      <c r="I82" s="377">
        <f>+[6]OTCHET!I482</f>
        <v>0</v>
      </c>
      <c r="J82" s="378">
        <f>+[6]OTCHET!J482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+[6]OTCHET!E483</f>
        <v>0</v>
      </c>
      <c r="F83" s="382">
        <f t="shared" si="1"/>
        <v>0</v>
      </c>
      <c r="G83" s="383">
        <f>+[6]OTCHET!G483</f>
        <v>0</v>
      </c>
      <c r="H83" s="384">
        <f>+[6]OTCHET!H483</f>
        <v>0</v>
      </c>
      <c r="I83" s="384">
        <f>+[6]OTCHET!I483</f>
        <v>0</v>
      </c>
      <c r="J83" s="385">
        <f>+[6]OTCHET!J483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[6]OTCHET!E538</f>
        <v>0</v>
      </c>
      <c r="F84" s="299">
        <f t="shared" si="1"/>
        <v>0</v>
      </c>
      <c r="G84" s="300">
        <f>[6]OTCHET!G538</f>
        <v>0</v>
      </c>
      <c r="H84" s="301">
        <f>[6]OTCHET!H538</f>
        <v>0</v>
      </c>
      <c r="I84" s="301">
        <f>[6]OTCHET!I538</f>
        <v>0</v>
      </c>
      <c r="J84" s="302">
        <f>[6]OTCHET!J538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[6]OTCHET!E539</f>
        <v>0</v>
      </c>
      <c r="F85" s="304">
        <f t="shared" si="1"/>
        <v>0</v>
      </c>
      <c r="G85" s="305">
        <f>[6]OTCHET!G539</f>
        <v>0</v>
      </c>
      <c r="H85" s="306">
        <f>[6]OTCHET!H539</f>
        <v>0</v>
      </c>
      <c r="I85" s="306">
        <f>[6]OTCHET!I539</f>
        <v>0</v>
      </c>
      <c r="J85" s="307">
        <f>[6]OTCHET!J539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1382799</v>
      </c>
      <c r="G86" s="310">
        <f t="shared" ref="G86:M86" si="11">+G87+G88</f>
        <v>1382799</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+[6]OTCHET!E524+[6]OTCHET!E527+[6]OTCHET!E547</f>
        <v>0</v>
      </c>
      <c r="F88" s="382">
        <f t="shared" si="1"/>
        <v>1382799</v>
      </c>
      <c r="G88" s="383">
        <f>+[6]OTCHET!G524+[6]OTCHET!G527+[6]OTCHET!G547</f>
        <v>1382799</v>
      </c>
      <c r="H88" s="384">
        <f>+[6]OTCHET!H524+[6]OTCHET!H527+[6]OTCHET!H547</f>
        <v>0</v>
      </c>
      <c r="I88" s="384">
        <f>+[6]OTCHET!I524+[6]OTCHET!I527+[6]OTCHET!I547</f>
        <v>0</v>
      </c>
      <c r="J88" s="385">
        <f>+[6]OTCHET!J524+[6]OTCHET!J527+[6]OTCHET!J547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+[6]OTCHET!E576+[6]OTCHET!E577+[6]OTCHET!E578+[6]OTCHET!E579+[6]OTCHET!E580+[6]OTCHET!E581+[6]OTCHET!E582</f>
        <v>0</v>
      </c>
      <c r="F91" s="168">
        <f t="shared" si="12"/>
        <v>0</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0</v>
      </c>
      <c r="J91" s="171">
        <f>+[6]OTCHET!J576+[6]OTCHET!J577+[6]OTCHET!J578+[6]OTCHET!J579+[6]OTCHET!J580+[6]OTCHET!J581+[6]OTCHET!J582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+[6]OTCHET!E583</f>
        <v>0</v>
      </c>
      <c r="F92" s="168">
        <f t="shared" si="12"/>
        <v>0</v>
      </c>
      <c r="G92" s="169">
        <f>+[6]OTCHET!G583</f>
        <v>0</v>
      </c>
      <c r="H92" s="170">
        <f>+[6]OTCHET!H583</f>
        <v>0</v>
      </c>
      <c r="I92" s="170">
        <f>+[6]OTCHET!I583</f>
        <v>0</v>
      </c>
      <c r="J92" s="171">
        <f>+[6]OTCHET!J583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[6]OTCHET!E594</f>
        <v>0</v>
      </c>
      <c r="F95" s="120">
        <f t="shared" si="12"/>
        <v>0</v>
      </c>
      <c r="G95" s="121">
        <f>[6]OTCHET!G594</f>
        <v>0</v>
      </c>
      <c r="H95" s="122">
        <f>[6]OTCHET!H594</f>
        <v>0</v>
      </c>
      <c r="I95" s="122">
        <f>[6]OTCHET!I594</f>
        <v>0</v>
      </c>
      <c r="J95" s="123">
        <f>[6]OTCHET!J594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+[6]OTCHET!E597</f>
        <v>0</v>
      </c>
      <c r="F96" s="396">
        <f t="shared" si="12"/>
        <v>0</v>
      </c>
      <c r="G96" s="397">
        <f>+[6]OTCHET!G597</f>
        <v>0</v>
      </c>
      <c r="H96" s="398">
        <f>+[6]OTCHET!H597</f>
        <v>0</v>
      </c>
      <c r="I96" s="398">
        <f>+[6]OTCHET!I597</f>
        <v>0</v>
      </c>
      <c r="J96" s="399">
        <f>+[6]OTCHET!J597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t="str">
        <f>+[6]OTCHET!B608</f>
        <v>31.05.2024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J112" sqref="J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45473</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33</v>
      </c>
      <c r="F15" s="41" t="str">
        <f>[7]OTCHET!F15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[7]OTCHET!E74</f>
        <v>0</v>
      </c>
      <c r="F26" s="133">
        <f t="shared" si="1"/>
        <v>0</v>
      </c>
      <c r="G26" s="134">
        <f>[7]OTCHET!G74</f>
        <v>0</v>
      </c>
      <c r="H26" s="135">
        <f>[7]OTCHET!H74</f>
        <v>0</v>
      </c>
      <c r="I26" s="135">
        <f>[7]OTCHET!I74</f>
        <v>0</v>
      </c>
      <c r="J26" s="136">
        <f>[7]OTCHET!J74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[7]OTCHET!E75</f>
        <v>0</v>
      </c>
      <c r="F27" s="140">
        <f t="shared" si="1"/>
        <v>0</v>
      </c>
      <c r="G27" s="141">
        <f>[7]OTCHET!G75</f>
        <v>0</v>
      </c>
      <c r="H27" s="142">
        <f>[7]OTCHET!H75</f>
        <v>0</v>
      </c>
      <c r="I27" s="142">
        <f>[7]OTCHET!I75</f>
        <v>0</v>
      </c>
      <c r="J27" s="143">
        <f>[7]OTCHET!J75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[7]OTCHET!E77</f>
        <v>0</v>
      </c>
      <c r="F28" s="148">
        <f t="shared" si="1"/>
        <v>0</v>
      </c>
      <c r="G28" s="149">
        <f>[7]OTCHET!G77</f>
        <v>0</v>
      </c>
      <c r="H28" s="150">
        <f>[7]OTCHET!H77</f>
        <v>0</v>
      </c>
      <c r="I28" s="150">
        <f>[7]OTCHET!I77</f>
        <v>0</v>
      </c>
      <c r="J28" s="151">
        <f>[7]OTCHET!J77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[7]OTCHET!E90+[7]OTCHET!E93+[7]OTCHET!E94</f>
        <v>0</v>
      </c>
      <c r="F30" s="162">
        <f t="shared" si="1"/>
        <v>0</v>
      </c>
      <c r="G30" s="163">
        <f>[7]OTCHET!G90+[7]OTCHET!G93+[7]OTCHET!G94</f>
        <v>0</v>
      </c>
      <c r="H30" s="164">
        <f>[7]OTCHET!H90+[7]OTCHET!H93+[7]OTCHET!H94</f>
        <v>0</v>
      </c>
      <c r="I30" s="164">
        <f>[7]OTCHET!I90+[7]OTCHET!I93+[7]OTCHET!I94</f>
        <v>0</v>
      </c>
      <c r="J30" s="165">
        <f>[7]OTCHET!J90+[7]OTCHET!J93+[7]OTCHET!J94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[7]OTCHET!E106</f>
        <v>0</v>
      </c>
      <c r="F31" s="168">
        <f t="shared" si="1"/>
        <v>0</v>
      </c>
      <c r="G31" s="169">
        <f>[7]OTCHET!G106</f>
        <v>0</v>
      </c>
      <c r="H31" s="170">
        <f>[7]OTCHET!H106</f>
        <v>0</v>
      </c>
      <c r="I31" s="170">
        <f>[7]OTCHET!I106</f>
        <v>0</v>
      </c>
      <c r="J31" s="171">
        <f>[7]OTCHET!J106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[7]OTCHET!E110+[7]OTCHET!E119+[7]OTCHET!E135+[7]OTCHET!E136</f>
        <v>0</v>
      </c>
      <c r="F32" s="168">
        <f t="shared" si="1"/>
        <v>0</v>
      </c>
      <c r="G32" s="169">
        <f>[7]OTCHET!G110+[7]OTCHET!G119+[7]OTCHET!G135+[7]OTCHET!G136</f>
        <v>0</v>
      </c>
      <c r="H32" s="170">
        <f>[7]OTCHET!H110+[7]OTCHET!H119+[7]OTCHET!H135+[7]OTCHET!H136</f>
        <v>0</v>
      </c>
      <c r="I32" s="170">
        <f>[7]OTCHET!I110+[7]OTCHET!I119+[7]OTCHET!I135+[7]OTCHET!I136</f>
        <v>0</v>
      </c>
      <c r="J32" s="171">
        <f>[7]OTCHET!J110+[7]OTCHET!J119+[7]OTCHET!J135+[7]OTCHET!J136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[7]OTCHET!E123</f>
        <v>0</v>
      </c>
      <c r="F33" s="120">
        <f t="shared" si="1"/>
        <v>0</v>
      </c>
      <c r="G33" s="121">
        <f>[7]OTCHET!G123</f>
        <v>0</v>
      </c>
      <c r="H33" s="122">
        <f>[7]OTCHET!H123</f>
        <v>0</v>
      </c>
      <c r="I33" s="122">
        <f>[7]OTCHET!I123</f>
        <v>0</v>
      </c>
      <c r="J33" s="123">
        <f>[7]OTCHET!J123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+[7]OTCHET!E137</f>
        <v>0</v>
      </c>
      <c r="F36" s="191">
        <f t="shared" si="1"/>
        <v>0</v>
      </c>
      <c r="G36" s="192">
        <f>+[7]OTCHET!G137</f>
        <v>0</v>
      </c>
      <c r="H36" s="193">
        <f>+[7]OTCHET!H137</f>
        <v>0</v>
      </c>
      <c r="I36" s="193">
        <f>+[7]OTCHET!I137</f>
        <v>0</v>
      </c>
      <c r="J36" s="194">
        <f>+[7]OTCHET!J137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[7]OTCHET!E187</f>
        <v>0</v>
      </c>
      <c r="F40" s="229">
        <f t="shared" si="1"/>
        <v>0</v>
      </c>
      <c r="G40" s="230">
        <f>[7]OTCHET!G187</f>
        <v>0</v>
      </c>
      <c r="H40" s="231">
        <f>[7]OTCHET!H187</f>
        <v>0</v>
      </c>
      <c r="I40" s="231">
        <f>[7]OTCHET!I187</f>
        <v>0</v>
      </c>
      <c r="J40" s="232">
        <f>[7]OTCHET!J187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[7]OTCHET!E190</f>
        <v>0</v>
      </c>
      <c r="F41" s="237">
        <f t="shared" si="1"/>
        <v>0</v>
      </c>
      <c r="G41" s="238">
        <f>[7]OTCHET!G190</f>
        <v>0</v>
      </c>
      <c r="H41" s="239">
        <f>[7]OTCHET!H190</f>
        <v>0</v>
      </c>
      <c r="I41" s="239">
        <f>[7]OTCHET!I190</f>
        <v>0</v>
      </c>
      <c r="J41" s="240">
        <f>[7]OTCHET!J190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+[7]OTCHET!E196+[7]OTCHET!E204</f>
        <v>0</v>
      </c>
      <c r="F42" s="244">
        <f t="shared" si="1"/>
        <v>0</v>
      </c>
      <c r="G42" s="245">
        <f>+[7]OTCHET!G196+[7]OTCHET!G204</f>
        <v>0</v>
      </c>
      <c r="H42" s="246">
        <f>+[7]OTCHET!H196+[7]OTCHET!H204</f>
        <v>0</v>
      </c>
      <c r="I42" s="246">
        <f>+[7]OTCHET!I196+[7]OTCHET!I204</f>
        <v>0</v>
      </c>
      <c r="J42" s="247">
        <f>+[7]OTCHET!J196+[7]OTCHET!J204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+[7]OTCHET!E205+[7]OTCHET!E223+[7]OTCHET!E274</f>
        <v>0</v>
      </c>
      <c r="F43" s="250">
        <f t="shared" si="1"/>
        <v>0</v>
      </c>
      <c r="G43" s="251">
        <f>+[7]OTCHET!G205+[7]OTCHET!G223+[7]OTCHET!G274</f>
        <v>0</v>
      </c>
      <c r="H43" s="252">
        <f>+[7]OTCHET!H205+[7]OTCHET!H223+[7]OTCHET!H274</f>
        <v>0</v>
      </c>
      <c r="I43" s="252">
        <f>+[7]OTCHET!I205+[7]OTCHET!I223+[7]OTCHET!I274</f>
        <v>0</v>
      </c>
      <c r="J43" s="253">
        <f>+[7]OTCHET!J205+[7]OTCHET!J223+[7]OTCHET!J274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+[7]OTCHET!E259</f>
        <v>0</v>
      </c>
      <c r="F47" s="256">
        <f t="shared" si="1"/>
        <v>0</v>
      </c>
      <c r="G47" s="257">
        <f>+[7]OTCHET!G259</f>
        <v>0</v>
      </c>
      <c r="H47" s="258">
        <f>+[7]OTCHET!H259</f>
        <v>0</v>
      </c>
      <c r="I47" s="259">
        <f>+[7]OTCHET!I259</f>
        <v>0</v>
      </c>
      <c r="J47" s="260">
        <f>+[7]OTCHET!J259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[7]OTCHET!E278+[7]OTCHET!E279+[7]OTCHET!E287+[7]OTCHET!E290</f>
        <v>0</v>
      </c>
      <c r="F49" s="168">
        <f t="shared" si="1"/>
        <v>0</v>
      </c>
      <c r="G49" s="169">
        <f>[7]OTCHET!G278+[7]OTCHET!G279+[7]OTCHET!G287+[7]OTCHET!G290</f>
        <v>0</v>
      </c>
      <c r="H49" s="170">
        <f>[7]OTCHET!H278+[7]OTCHET!H279+[7]OTCHET!H287+[7]OTCHET!H290</f>
        <v>0</v>
      </c>
      <c r="I49" s="170">
        <f>[7]OTCHET!I278+[7]OTCHET!I279+[7]OTCHET!I287+[7]OTCHET!I290</f>
        <v>0</v>
      </c>
      <c r="J49" s="171">
        <f>[7]OTCHET!J278+[7]OTCHET!J279+[7]OTCHET!J287+[7]OTCHET!J290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+[7]OTCHET!E291</f>
        <v>0</v>
      </c>
      <c r="F50" s="168">
        <f t="shared" si="1"/>
        <v>0</v>
      </c>
      <c r="G50" s="169">
        <f>+[7]OTCHET!G291</f>
        <v>0</v>
      </c>
      <c r="H50" s="170">
        <f>+[7]OTCHET!H291</f>
        <v>0</v>
      </c>
      <c r="I50" s="170">
        <f>+[7]OTCHET!I291</f>
        <v>0</v>
      </c>
      <c r="J50" s="171">
        <f>+[7]OTCHET!J291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+[7]OTCHET!E275</f>
        <v>0</v>
      </c>
      <c r="F51" s="120">
        <f>+G51+H51+I51+J51</f>
        <v>0</v>
      </c>
      <c r="G51" s="121">
        <f>+[7]OTCHET!G275</f>
        <v>0</v>
      </c>
      <c r="H51" s="122">
        <f>+[7]OTCHET!H275</f>
        <v>0</v>
      </c>
      <c r="I51" s="122">
        <f>+[7]OTCHET!I275</f>
        <v>0</v>
      </c>
      <c r="J51" s="123">
        <f>+[7]OTCHET!J275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+[7]OTCHET!E296</f>
        <v>0</v>
      </c>
      <c r="F52" s="120">
        <f t="shared" si="1"/>
        <v>0</v>
      </c>
      <c r="G52" s="121">
        <f>+[7]OTCHET!G296</f>
        <v>0</v>
      </c>
      <c r="H52" s="122">
        <f>+[7]OTCHET!H296</f>
        <v>0</v>
      </c>
      <c r="I52" s="122">
        <f>+[7]OTCHET!I296</f>
        <v>0</v>
      </c>
      <c r="J52" s="123">
        <f>+[7]OTCHET!J296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[7]OTCHET!E297</f>
        <v>0</v>
      </c>
      <c r="F53" s="267">
        <f t="shared" si="1"/>
        <v>0</v>
      </c>
      <c r="G53" s="268">
        <f>[7]OTCHET!G297</f>
        <v>0</v>
      </c>
      <c r="H53" s="269">
        <f>[7]OTCHET!H297</f>
        <v>0</v>
      </c>
      <c r="I53" s="269">
        <f>[7]OTCHET!I297</f>
        <v>0</v>
      </c>
      <c r="J53" s="270">
        <f>[7]OTCHET!J297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[7]OTCHET!E299</f>
        <v>0</v>
      </c>
      <c r="F54" s="275">
        <f t="shared" si="1"/>
        <v>0</v>
      </c>
      <c r="G54" s="276">
        <f>[7]OTCHET!G299</f>
        <v>0</v>
      </c>
      <c r="H54" s="277">
        <f>[7]OTCHET!H299</f>
        <v>0</v>
      </c>
      <c r="I54" s="277">
        <f>[7]OTCHET!I299</f>
        <v>0</v>
      </c>
      <c r="J54" s="278">
        <f>[7]OTCHET!J299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+[7]OTCHET!E300</f>
        <v>0</v>
      </c>
      <c r="F55" s="284">
        <f t="shared" si="1"/>
        <v>0</v>
      </c>
      <c r="G55" s="285">
        <f>+[7]OTCHET!G300</f>
        <v>0</v>
      </c>
      <c r="H55" s="286">
        <f>+[7]OTCHET!H300</f>
        <v>0</v>
      </c>
      <c r="I55" s="286">
        <f>+[7]OTCHET!I300</f>
        <v>0</v>
      </c>
      <c r="J55" s="287">
        <f>+[7]OTCHET!J300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873496</v>
      </c>
      <c r="G56" s="294">
        <f t="shared" si="5"/>
        <v>873496</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+[7]OTCHET!E386+[7]OTCHET!E394+[7]OTCHET!E399+[7]OTCHET!E402+[7]OTCHET!E405+[7]OTCHET!E408+[7]OTCHET!E409+[7]OTCHET!E412+[7]OTCHET!E425+[7]OTCHET!E426+[7]OTCHET!E427+[7]OTCHET!E428+[7]OTCHET!E429</f>
        <v>0</v>
      </c>
      <c r="F58" s="304">
        <f t="shared" si="1"/>
        <v>873496</v>
      </c>
      <c r="G58" s="305">
        <f>+[7]OTCHET!G386+[7]OTCHET!G394+[7]OTCHET!G399+[7]OTCHET!G402+[7]OTCHET!G405+[7]OTCHET!G408+[7]OTCHET!G409+[7]OTCHET!G412+[7]OTCHET!G425+[7]OTCHET!G426+[7]OTCHET!G427+[7]OTCHET!G428+[7]OTCHET!G429</f>
        <v>873496</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[7]OTCHET!E408</f>
        <v>0</v>
      </c>
      <c r="F60" s="316">
        <f t="shared" si="1"/>
        <v>0</v>
      </c>
      <c r="G60" s="317">
        <f>[7]OTCHET!G408</f>
        <v>0</v>
      </c>
      <c r="H60" s="318">
        <f>[7]OTCHET!H408</f>
        <v>0</v>
      </c>
      <c r="I60" s="318">
        <f>[7]OTCHET!I408</f>
        <v>0</v>
      </c>
      <c r="J60" s="319">
        <f>[7]OTCHET!J408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[7]OTCHET!E415</f>
        <v>0</v>
      </c>
      <c r="F62" s="199">
        <f t="shared" si="1"/>
        <v>0</v>
      </c>
      <c r="G62" s="200">
        <f>[7]OTCHET!G415</f>
        <v>0</v>
      </c>
      <c r="H62" s="201">
        <f>[7]OTCHET!H415</f>
        <v>0</v>
      </c>
      <c r="I62" s="201">
        <f>[7]OTCHET!I415</f>
        <v>0</v>
      </c>
      <c r="J62" s="202">
        <f>[7]OTCHET!J415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+[7]OTCHET!E252</f>
        <v>0</v>
      </c>
      <c r="F63" s="328">
        <f t="shared" si="1"/>
        <v>0</v>
      </c>
      <c r="G63" s="329">
        <f>+[7]OTCHET!G252</f>
        <v>0</v>
      </c>
      <c r="H63" s="330">
        <f>+[7]OTCHET!H252</f>
        <v>0</v>
      </c>
      <c r="I63" s="330">
        <f>+[7]OTCHET!I252</f>
        <v>0</v>
      </c>
      <c r="J63" s="331">
        <f>+[7]OTCHET!J252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873496</v>
      </c>
      <c r="G64" s="337">
        <f t="shared" si="6"/>
        <v>873496</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-873496</v>
      </c>
      <c r="G66" s="349">
        <f t="shared" ref="G66:L66" si="8">SUM(+G68+G76+G77+G84+G85+G86+G89+G90+G91+G92+G93+G94+G95)</f>
        <v>-873496</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[7]OTCHET!E474</f>
        <v>0</v>
      </c>
      <c r="F80" s="375">
        <f t="shared" si="1"/>
        <v>0</v>
      </c>
      <c r="G80" s="376">
        <f>[7]OTCHET!G474</f>
        <v>0</v>
      </c>
      <c r="H80" s="377">
        <f>[7]OTCHET!H474</f>
        <v>0</v>
      </c>
      <c r="I80" s="377">
        <f>[7]OTCHET!I474</f>
        <v>0</v>
      </c>
      <c r="J80" s="378">
        <f>[7]OTCHET!J474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+[7]OTCHET!E482</f>
        <v>0</v>
      </c>
      <c r="F82" s="375">
        <f t="shared" si="1"/>
        <v>0</v>
      </c>
      <c r="G82" s="376">
        <f>+[7]OTCHET!G482</f>
        <v>0</v>
      </c>
      <c r="H82" s="377">
        <f>+[7]OTCHET!H482</f>
        <v>0</v>
      </c>
      <c r="I82" s="377">
        <f>+[7]OTCHET!I482</f>
        <v>0</v>
      </c>
      <c r="J82" s="378">
        <f>+[7]OTCHET!J482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+[7]OTCHET!E483</f>
        <v>0</v>
      </c>
      <c r="F83" s="382">
        <f t="shared" si="1"/>
        <v>0</v>
      </c>
      <c r="G83" s="383">
        <f>+[7]OTCHET!G483</f>
        <v>0</v>
      </c>
      <c r="H83" s="384">
        <f>+[7]OTCHET!H483</f>
        <v>0</v>
      </c>
      <c r="I83" s="384">
        <f>+[7]OTCHET!I483</f>
        <v>0</v>
      </c>
      <c r="J83" s="385">
        <f>+[7]OTCHET!J483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[7]OTCHET!E538</f>
        <v>0</v>
      </c>
      <c r="F84" s="299">
        <f t="shared" si="1"/>
        <v>0</v>
      </c>
      <c r="G84" s="300">
        <f>[7]OTCHET!G538</f>
        <v>0</v>
      </c>
      <c r="H84" s="301">
        <f>[7]OTCHET!H538</f>
        <v>0</v>
      </c>
      <c r="I84" s="301">
        <f>[7]OTCHET!I538</f>
        <v>0</v>
      </c>
      <c r="J84" s="302">
        <f>[7]OTCHET!J538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[7]OTCHET!E539</f>
        <v>0</v>
      </c>
      <c r="F85" s="304">
        <f t="shared" si="1"/>
        <v>0</v>
      </c>
      <c r="G85" s="305">
        <f>[7]OTCHET!G539</f>
        <v>0</v>
      </c>
      <c r="H85" s="306">
        <f>[7]OTCHET!H539</f>
        <v>0</v>
      </c>
      <c r="I85" s="306">
        <f>[7]OTCHET!I539</f>
        <v>0</v>
      </c>
      <c r="J85" s="307">
        <f>[7]OTCHET!J539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-873496</v>
      </c>
      <c r="G86" s="310">
        <f t="shared" ref="G86:M86" si="11">+G87+G88</f>
        <v>-873496</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+[7]OTCHET!E524+[7]OTCHET!E527+[7]OTCHET!E547</f>
        <v>0</v>
      </c>
      <c r="F88" s="382">
        <f t="shared" si="1"/>
        <v>-873496</v>
      </c>
      <c r="G88" s="383">
        <f>+[7]OTCHET!G524+[7]OTCHET!G527+[7]OTCHET!G547</f>
        <v>-873496</v>
      </c>
      <c r="H88" s="384">
        <f>+[7]OTCHET!H524+[7]OTCHET!H527+[7]OTCHET!H547</f>
        <v>0</v>
      </c>
      <c r="I88" s="384">
        <f>+[7]OTCHET!I524+[7]OTCHET!I527+[7]OTCHET!I547</f>
        <v>0</v>
      </c>
      <c r="J88" s="385">
        <f>+[7]OTCHET!J524+[7]OTCHET!J527+[7]OTCHET!J547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+[7]OTCHET!E576+[7]OTCHET!E577+[7]OTCHET!E578+[7]OTCHET!E579+[7]OTCHET!E580+[7]OTCHET!E581+[7]OTCHET!E582</f>
        <v>0</v>
      </c>
      <c r="F91" s="168">
        <f t="shared" si="12"/>
        <v>0</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0</v>
      </c>
      <c r="J91" s="171">
        <f>+[7]OTCHET!J576+[7]OTCHET!J577+[7]OTCHET!J578+[7]OTCHET!J579+[7]OTCHET!J580+[7]OTCHET!J581+[7]OTCHET!J582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+[7]OTCHET!E583</f>
        <v>0</v>
      </c>
      <c r="F92" s="168">
        <f t="shared" si="12"/>
        <v>0</v>
      </c>
      <c r="G92" s="169">
        <f>+[7]OTCHET!G583</f>
        <v>0</v>
      </c>
      <c r="H92" s="170">
        <f>+[7]OTCHET!H583</f>
        <v>0</v>
      </c>
      <c r="I92" s="170">
        <f>+[7]OTCHET!I583</f>
        <v>0</v>
      </c>
      <c r="J92" s="171">
        <f>+[7]OTCHET!J583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[7]OTCHET!E594</f>
        <v>0</v>
      </c>
      <c r="F95" s="120">
        <f t="shared" si="12"/>
        <v>0</v>
      </c>
      <c r="G95" s="121">
        <f>[7]OTCHET!G594</f>
        <v>0</v>
      </c>
      <c r="H95" s="122">
        <f>[7]OTCHET!H594</f>
        <v>0</v>
      </c>
      <c r="I95" s="122">
        <f>[7]OTCHET!I594</f>
        <v>0</v>
      </c>
      <c r="J95" s="123">
        <f>[7]OTCHET!J594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+[7]OTCHET!E597</f>
        <v>0</v>
      </c>
      <c r="F96" s="396">
        <f t="shared" si="12"/>
        <v>0</v>
      </c>
      <c r="G96" s="397">
        <f>+[7]OTCHET!G597</f>
        <v>0</v>
      </c>
      <c r="H96" s="398">
        <f>+[7]OTCHET!H597</f>
        <v>0</v>
      </c>
      <c r="I96" s="398">
        <f>+[7]OTCHET!I597</f>
        <v>0</v>
      </c>
      <c r="J96" s="399">
        <f>+[7]OTCHET!J597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t="str">
        <f>+[7]OTCHET!B608</f>
        <v>30.06.2024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45504</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33</v>
      </c>
      <c r="F15" s="41" t="str">
        <f>[8]OTCHET!F15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[8]OTCHET!E74</f>
        <v>0</v>
      </c>
      <c r="F26" s="133">
        <f t="shared" si="1"/>
        <v>0</v>
      </c>
      <c r="G26" s="134">
        <f>[8]OTCHET!G74</f>
        <v>0</v>
      </c>
      <c r="H26" s="135">
        <f>[8]OTCHET!H74</f>
        <v>0</v>
      </c>
      <c r="I26" s="135">
        <f>[8]OTCHET!I74</f>
        <v>0</v>
      </c>
      <c r="J26" s="136">
        <f>[8]OTCHET!J74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[8]OTCHET!E75</f>
        <v>0</v>
      </c>
      <c r="F27" s="140">
        <f t="shared" si="1"/>
        <v>0</v>
      </c>
      <c r="G27" s="141">
        <f>[8]OTCHET!G75</f>
        <v>0</v>
      </c>
      <c r="H27" s="142">
        <f>[8]OTCHET!H75</f>
        <v>0</v>
      </c>
      <c r="I27" s="142">
        <f>[8]OTCHET!I75</f>
        <v>0</v>
      </c>
      <c r="J27" s="143">
        <f>[8]OTCHET!J75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[8]OTCHET!E77</f>
        <v>0</v>
      </c>
      <c r="F28" s="148">
        <f t="shared" si="1"/>
        <v>0</v>
      </c>
      <c r="G28" s="149">
        <f>[8]OTCHET!G77</f>
        <v>0</v>
      </c>
      <c r="H28" s="150">
        <f>[8]OTCHET!H77</f>
        <v>0</v>
      </c>
      <c r="I28" s="150">
        <f>[8]OTCHET!I77</f>
        <v>0</v>
      </c>
      <c r="J28" s="151">
        <f>[8]OTCHET!J77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[8]OTCHET!E90+[8]OTCHET!E93+[8]OTCHET!E94</f>
        <v>0</v>
      </c>
      <c r="F30" s="162">
        <f t="shared" si="1"/>
        <v>0</v>
      </c>
      <c r="G30" s="163">
        <f>[8]OTCHET!G90+[8]OTCHET!G93+[8]OTCHET!G94</f>
        <v>0</v>
      </c>
      <c r="H30" s="164">
        <f>[8]OTCHET!H90+[8]OTCHET!H93+[8]OTCHET!H94</f>
        <v>0</v>
      </c>
      <c r="I30" s="164">
        <f>[8]OTCHET!I90+[8]OTCHET!I93+[8]OTCHET!I94</f>
        <v>0</v>
      </c>
      <c r="J30" s="165">
        <f>[8]OTCHET!J90+[8]OTCHET!J93+[8]OTCHET!J94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[8]OTCHET!E106</f>
        <v>0</v>
      </c>
      <c r="F31" s="168">
        <f t="shared" si="1"/>
        <v>0</v>
      </c>
      <c r="G31" s="169">
        <f>[8]OTCHET!G106</f>
        <v>0</v>
      </c>
      <c r="H31" s="170">
        <f>[8]OTCHET!H106</f>
        <v>0</v>
      </c>
      <c r="I31" s="170">
        <f>[8]OTCHET!I106</f>
        <v>0</v>
      </c>
      <c r="J31" s="171">
        <f>[8]OTCHET!J106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[8]OTCHET!E110+[8]OTCHET!E119+[8]OTCHET!E135+[8]OTCHET!E136</f>
        <v>0</v>
      </c>
      <c r="F32" s="168">
        <f t="shared" si="1"/>
        <v>0</v>
      </c>
      <c r="G32" s="169">
        <f>[8]OTCHET!G110+[8]OTCHET!G119+[8]OTCHET!G135+[8]OTCHET!G136</f>
        <v>0</v>
      </c>
      <c r="H32" s="170">
        <f>[8]OTCHET!H110+[8]OTCHET!H119+[8]OTCHET!H135+[8]OTCHET!H136</f>
        <v>0</v>
      </c>
      <c r="I32" s="170">
        <f>[8]OTCHET!I110+[8]OTCHET!I119+[8]OTCHET!I135+[8]OTCHET!I136</f>
        <v>0</v>
      </c>
      <c r="J32" s="171">
        <f>[8]OTCHET!J110+[8]OTCHET!J119+[8]OTCHET!J135+[8]OTCHET!J136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[8]OTCHET!E123</f>
        <v>0</v>
      </c>
      <c r="F33" s="120">
        <f t="shared" si="1"/>
        <v>0</v>
      </c>
      <c r="G33" s="121">
        <f>[8]OTCHET!G123</f>
        <v>0</v>
      </c>
      <c r="H33" s="122">
        <f>[8]OTCHET!H123</f>
        <v>0</v>
      </c>
      <c r="I33" s="122">
        <f>[8]OTCHET!I123</f>
        <v>0</v>
      </c>
      <c r="J33" s="123">
        <f>[8]OTCHET!J123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+[8]OTCHET!E137</f>
        <v>0</v>
      </c>
      <c r="F36" s="191">
        <f t="shared" si="1"/>
        <v>0</v>
      </c>
      <c r="G36" s="192">
        <f>+[8]OTCHET!G137</f>
        <v>0</v>
      </c>
      <c r="H36" s="193">
        <f>+[8]OTCHET!H137</f>
        <v>0</v>
      </c>
      <c r="I36" s="193">
        <f>+[8]OTCHET!I137</f>
        <v>0</v>
      </c>
      <c r="J36" s="194">
        <f>+[8]OTCHET!J137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[8]OTCHET!E187</f>
        <v>0</v>
      </c>
      <c r="F40" s="229">
        <f t="shared" si="1"/>
        <v>0</v>
      </c>
      <c r="G40" s="230">
        <f>[8]OTCHET!G187</f>
        <v>0</v>
      </c>
      <c r="H40" s="231">
        <f>[8]OTCHET!H187</f>
        <v>0</v>
      </c>
      <c r="I40" s="231">
        <f>[8]OTCHET!I187</f>
        <v>0</v>
      </c>
      <c r="J40" s="232">
        <f>[8]OTCHET!J187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[8]OTCHET!E190</f>
        <v>0</v>
      </c>
      <c r="F41" s="237">
        <f t="shared" si="1"/>
        <v>0</v>
      </c>
      <c r="G41" s="238">
        <f>[8]OTCHET!G190</f>
        <v>0</v>
      </c>
      <c r="H41" s="239">
        <f>[8]OTCHET!H190</f>
        <v>0</v>
      </c>
      <c r="I41" s="239">
        <f>[8]OTCHET!I190</f>
        <v>0</v>
      </c>
      <c r="J41" s="240">
        <f>[8]OTCHET!J190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+[8]OTCHET!E196+[8]OTCHET!E204</f>
        <v>0</v>
      </c>
      <c r="F42" s="244">
        <f t="shared" si="1"/>
        <v>0</v>
      </c>
      <c r="G42" s="245">
        <f>+[8]OTCHET!G196+[8]OTCHET!G204</f>
        <v>0</v>
      </c>
      <c r="H42" s="246">
        <f>+[8]OTCHET!H196+[8]OTCHET!H204</f>
        <v>0</v>
      </c>
      <c r="I42" s="246">
        <f>+[8]OTCHET!I196+[8]OTCHET!I204</f>
        <v>0</v>
      </c>
      <c r="J42" s="247">
        <f>+[8]OTCHET!J196+[8]OTCHET!J204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+[8]OTCHET!E205+[8]OTCHET!E223+[8]OTCHET!E274</f>
        <v>0</v>
      </c>
      <c r="F43" s="250">
        <f t="shared" si="1"/>
        <v>0</v>
      </c>
      <c r="G43" s="251">
        <f>+[8]OTCHET!G205+[8]OTCHET!G223+[8]OTCHET!G274</f>
        <v>0</v>
      </c>
      <c r="H43" s="252">
        <f>+[8]OTCHET!H205+[8]OTCHET!H223+[8]OTCHET!H274</f>
        <v>0</v>
      </c>
      <c r="I43" s="252">
        <f>+[8]OTCHET!I205+[8]OTCHET!I223+[8]OTCHET!I274</f>
        <v>0</v>
      </c>
      <c r="J43" s="253">
        <f>+[8]OTCHET!J205+[8]OTCHET!J223+[8]OTCHET!J274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+[8]OTCHET!E259</f>
        <v>0</v>
      </c>
      <c r="F47" s="256">
        <f t="shared" si="1"/>
        <v>0</v>
      </c>
      <c r="G47" s="257">
        <f>+[8]OTCHET!G259</f>
        <v>0</v>
      </c>
      <c r="H47" s="258">
        <f>+[8]OTCHET!H259</f>
        <v>0</v>
      </c>
      <c r="I47" s="259">
        <f>+[8]OTCHET!I259</f>
        <v>0</v>
      </c>
      <c r="J47" s="260">
        <f>+[8]OTCHET!J259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[8]OTCHET!E278+[8]OTCHET!E279+[8]OTCHET!E287+[8]OTCHET!E290</f>
        <v>0</v>
      </c>
      <c r="F49" s="168">
        <f t="shared" si="1"/>
        <v>0</v>
      </c>
      <c r="G49" s="169">
        <f>[8]OTCHET!G278+[8]OTCHET!G279+[8]OTCHET!G287+[8]OTCHET!G290</f>
        <v>0</v>
      </c>
      <c r="H49" s="170">
        <f>[8]OTCHET!H278+[8]OTCHET!H279+[8]OTCHET!H287+[8]OTCHET!H290</f>
        <v>0</v>
      </c>
      <c r="I49" s="170">
        <f>[8]OTCHET!I278+[8]OTCHET!I279+[8]OTCHET!I287+[8]OTCHET!I290</f>
        <v>0</v>
      </c>
      <c r="J49" s="171">
        <f>[8]OTCHET!J278+[8]OTCHET!J279+[8]OTCHET!J287+[8]OTCHET!J290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+[8]OTCHET!E291</f>
        <v>0</v>
      </c>
      <c r="F50" s="168">
        <f t="shared" si="1"/>
        <v>0</v>
      </c>
      <c r="G50" s="169">
        <f>+[8]OTCHET!G291</f>
        <v>0</v>
      </c>
      <c r="H50" s="170">
        <f>+[8]OTCHET!H291</f>
        <v>0</v>
      </c>
      <c r="I50" s="170">
        <f>+[8]OTCHET!I291</f>
        <v>0</v>
      </c>
      <c r="J50" s="171">
        <f>+[8]OTCHET!J291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+[8]OTCHET!E275</f>
        <v>0</v>
      </c>
      <c r="F51" s="120">
        <f>+G51+H51+I51+J51</f>
        <v>0</v>
      </c>
      <c r="G51" s="121">
        <f>+[8]OTCHET!G275</f>
        <v>0</v>
      </c>
      <c r="H51" s="122">
        <f>+[8]OTCHET!H275</f>
        <v>0</v>
      </c>
      <c r="I51" s="122">
        <f>+[8]OTCHET!I275</f>
        <v>0</v>
      </c>
      <c r="J51" s="123">
        <f>+[8]OTCHET!J275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+[8]OTCHET!E296</f>
        <v>0</v>
      </c>
      <c r="F52" s="120">
        <f t="shared" si="1"/>
        <v>0</v>
      </c>
      <c r="G52" s="121">
        <f>+[8]OTCHET!G296</f>
        <v>0</v>
      </c>
      <c r="H52" s="122">
        <f>+[8]OTCHET!H296</f>
        <v>0</v>
      </c>
      <c r="I52" s="122">
        <f>+[8]OTCHET!I296</f>
        <v>0</v>
      </c>
      <c r="J52" s="123">
        <f>+[8]OTCHET!J296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[8]OTCHET!E297</f>
        <v>0</v>
      </c>
      <c r="F53" s="267">
        <f t="shared" si="1"/>
        <v>0</v>
      </c>
      <c r="G53" s="268">
        <f>[8]OTCHET!G297</f>
        <v>0</v>
      </c>
      <c r="H53" s="269">
        <f>[8]OTCHET!H297</f>
        <v>0</v>
      </c>
      <c r="I53" s="269">
        <f>[8]OTCHET!I297</f>
        <v>0</v>
      </c>
      <c r="J53" s="270">
        <f>[8]OTCHET!J297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[8]OTCHET!E299</f>
        <v>0</v>
      </c>
      <c r="F54" s="275">
        <f t="shared" si="1"/>
        <v>0</v>
      </c>
      <c r="G54" s="276">
        <f>[8]OTCHET!G299</f>
        <v>0</v>
      </c>
      <c r="H54" s="277">
        <f>[8]OTCHET!H299</f>
        <v>0</v>
      </c>
      <c r="I54" s="277">
        <f>[8]OTCHET!I299</f>
        <v>0</v>
      </c>
      <c r="J54" s="278">
        <f>[8]OTCHET!J299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+[8]OTCHET!E300</f>
        <v>0</v>
      </c>
      <c r="F55" s="284">
        <f t="shared" si="1"/>
        <v>0</v>
      </c>
      <c r="G55" s="285">
        <f>+[8]OTCHET!G300</f>
        <v>0</v>
      </c>
      <c r="H55" s="286">
        <f>+[8]OTCHET!H300</f>
        <v>0</v>
      </c>
      <c r="I55" s="286">
        <f>+[8]OTCHET!I300</f>
        <v>0</v>
      </c>
      <c r="J55" s="287">
        <f>+[8]OTCHET!J300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1623228</v>
      </c>
      <c r="G56" s="294">
        <f t="shared" si="5"/>
        <v>1623228</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+[8]OTCHET!E386+[8]OTCHET!E394+[8]OTCHET!E399+[8]OTCHET!E402+[8]OTCHET!E405+[8]OTCHET!E408+[8]OTCHET!E409+[8]OTCHET!E412+[8]OTCHET!E425+[8]OTCHET!E426+[8]OTCHET!E427+[8]OTCHET!E428+[8]OTCHET!E429</f>
        <v>0</v>
      </c>
      <c r="F58" s="304">
        <f t="shared" si="1"/>
        <v>1623228</v>
      </c>
      <c r="G58" s="305">
        <f>+[8]OTCHET!G386+[8]OTCHET!G394+[8]OTCHET!G399+[8]OTCHET!G402+[8]OTCHET!G405+[8]OTCHET!G408+[8]OTCHET!G409+[8]OTCHET!G412+[8]OTCHET!G425+[8]OTCHET!G426+[8]OTCHET!G427+[8]OTCHET!G428+[8]OTCHET!G429</f>
        <v>1623228</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[8]OTCHET!E408</f>
        <v>0</v>
      </c>
      <c r="F60" s="316">
        <f t="shared" si="1"/>
        <v>0</v>
      </c>
      <c r="G60" s="317">
        <f>[8]OTCHET!G408</f>
        <v>0</v>
      </c>
      <c r="H60" s="318">
        <f>[8]OTCHET!H408</f>
        <v>0</v>
      </c>
      <c r="I60" s="318">
        <f>[8]OTCHET!I408</f>
        <v>0</v>
      </c>
      <c r="J60" s="319">
        <f>[8]OTCHET!J408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[8]OTCHET!E415</f>
        <v>0</v>
      </c>
      <c r="F62" s="199">
        <f t="shared" si="1"/>
        <v>0</v>
      </c>
      <c r="G62" s="200">
        <f>[8]OTCHET!G415</f>
        <v>0</v>
      </c>
      <c r="H62" s="201">
        <f>[8]OTCHET!H415</f>
        <v>0</v>
      </c>
      <c r="I62" s="201">
        <f>[8]OTCHET!I415</f>
        <v>0</v>
      </c>
      <c r="J62" s="202">
        <f>[8]OTCHET!J415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+[8]OTCHET!E252</f>
        <v>0</v>
      </c>
      <c r="F63" s="328">
        <f t="shared" si="1"/>
        <v>0</v>
      </c>
      <c r="G63" s="329">
        <f>+[8]OTCHET!G252</f>
        <v>0</v>
      </c>
      <c r="H63" s="330">
        <f>+[8]OTCHET!H252</f>
        <v>0</v>
      </c>
      <c r="I63" s="330">
        <f>+[8]OTCHET!I252</f>
        <v>0</v>
      </c>
      <c r="J63" s="331">
        <f>+[8]OTCHET!J252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1623228</v>
      </c>
      <c r="G64" s="337">
        <f t="shared" si="6"/>
        <v>1623228</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-1623228</v>
      </c>
      <c r="G66" s="349">
        <f t="shared" ref="G66:L66" si="8">SUM(+G68+G76+G77+G84+G85+G86+G89+G90+G91+G92+G93+G94+G95)</f>
        <v>-1623228</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[8]OTCHET!E474</f>
        <v>0</v>
      </c>
      <c r="F80" s="375">
        <f t="shared" si="1"/>
        <v>0</v>
      </c>
      <c r="G80" s="376">
        <f>[8]OTCHET!G474</f>
        <v>0</v>
      </c>
      <c r="H80" s="377">
        <f>[8]OTCHET!H474</f>
        <v>0</v>
      </c>
      <c r="I80" s="377">
        <f>[8]OTCHET!I474</f>
        <v>0</v>
      </c>
      <c r="J80" s="378">
        <f>[8]OTCHET!J474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+[8]OTCHET!E482</f>
        <v>0</v>
      </c>
      <c r="F82" s="375">
        <f t="shared" si="1"/>
        <v>0</v>
      </c>
      <c r="G82" s="376">
        <f>+[8]OTCHET!G482</f>
        <v>0</v>
      </c>
      <c r="H82" s="377">
        <f>+[8]OTCHET!H482</f>
        <v>0</v>
      </c>
      <c r="I82" s="377">
        <f>+[8]OTCHET!I482</f>
        <v>0</v>
      </c>
      <c r="J82" s="378">
        <f>+[8]OTCHET!J482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+[8]OTCHET!E483</f>
        <v>0</v>
      </c>
      <c r="F83" s="382">
        <f t="shared" si="1"/>
        <v>0</v>
      </c>
      <c r="G83" s="383">
        <f>+[8]OTCHET!G483</f>
        <v>0</v>
      </c>
      <c r="H83" s="384">
        <f>+[8]OTCHET!H483</f>
        <v>0</v>
      </c>
      <c r="I83" s="384">
        <f>+[8]OTCHET!I483</f>
        <v>0</v>
      </c>
      <c r="J83" s="385">
        <f>+[8]OTCHET!J483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[8]OTCHET!E538</f>
        <v>0</v>
      </c>
      <c r="F84" s="299">
        <f t="shared" si="1"/>
        <v>0</v>
      </c>
      <c r="G84" s="300">
        <f>[8]OTCHET!G538</f>
        <v>0</v>
      </c>
      <c r="H84" s="301">
        <f>[8]OTCHET!H538</f>
        <v>0</v>
      </c>
      <c r="I84" s="301">
        <f>[8]OTCHET!I538</f>
        <v>0</v>
      </c>
      <c r="J84" s="302">
        <f>[8]OTCHET!J538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[8]OTCHET!E539</f>
        <v>0</v>
      </c>
      <c r="F85" s="304">
        <f t="shared" si="1"/>
        <v>0</v>
      </c>
      <c r="G85" s="305">
        <f>[8]OTCHET!G539</f>
        <v>0</v>
      </c>
      <c r="H85" s="306">
        <f>[8]OTCHET!H539</f>
        <v>0</v>
      </c>
      <c r="I85" s="306">
        <f>[8]OTCHET!I539</f>
        <v>0</v>
      </c>
      <c r="J85" s="307">
        <f>[8]OTCHET!J539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-1623228</v>
      </c>
      <c r="G86" s="310">
        <f t="shared" ref="G86:M86" si="11">+G87+G88</f>
        <v>-1623228</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+[8]OTCHET!E524+[8]OTCHET!E527+[8]OTCHET!E547</f>
        <v>0</v>
      </c>
      <c r="F88" s="382">
        <f t="shared" si="1"/>
        <v>-1623228</v>
      </c>
      <c r="G88" s="383">
        <f>+[8]OTCHET!G524+[8]OTCHET!G527+[8]OTCHET!G547</f>
        <v>-1623228</v>
      </c>
      <c r="H88" s="384">
        <f>+[8]OTCHET!H524+[8]OTCHET!H527+[8]OTCHET!H547</f>
        <v>0</v>
      </c>
      <c r="I88" s="384">
        <f>+[8]OTCHET!I524+[8]OTCHET!I527+[8]OTCHET!I547</f>
        <v>0</v>
      </c>
      <c r="J88" s="385">
        <f>+[8]OTCHET!J524+[8]OTCHET!J527+[8]OTCHET!J547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+[8]OTCHET!E576+[8]OTCHET!E577+[8]OTCHET!E578+[8]OTCHET!E579+[8]OTCHET!E580+[8]OTCHET!E581+[8]OTCHET!E582</f>
        <v>0</v>
      </c>
      <c r="F91" s="168">
        <f t="shared" si="12"/>
        <v>0</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0</v>
      </c>
      <c r="J91" s="171">
        <f>+[8]OTCHET!J576+[8]OTCHET!J577+[8]OTCHET!J578+[8]OTCHET!J579+[8]OTCHET!J580+[8]OTCHET!J581+[8]OTCHET!J582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+[8]OTCHET!E583</f>
        <v>0</v>
      </c>
      <c r="F92" s="168">
        <f t="shared" si="12"/>
        <v>0</v>
      </c>
      <c r="G92" s="169">
        <f>+[8]OTCHET!G583</f>
        <v>0</v>
      </c>
      <c r="H92" s="170">
        <f>+[8]OTCHET!H583</f>
        <v>0</v>
      </c>
      <c r="I92" s="170">
        <f>+[8]OTCHET!I583</f>
        <v>0</v>
      </c>
      <c r="J92" s="171">
        <f>+[8]OTCHET!J583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[8]OTCHET!E594</f>
        <v>0</v>
      </c>
      <c r="F95" s="120">
        <f t="shared" si="12"/>
        <v>0</v>
      </c>
      <c r="G95" s="121">
        <f>[8]OTCHET!G594</f>
        <v>0</v>
      </c>
      <c r="H95" s="122">
        <f>[8]OTCHET!H594</f>
        <v>0</v>
      </c>
      <c r="I95" s="122">
        <f>[8]OTCHET!I594</f>
        <v>0</v>
      </c>
      <c r="J95" s="123">
        <f>[8]OTCHET!J594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+[8]OTCHET!E597</f>
        <v>0</v>
      </c>
      <c r="F96" s="396">
        <f t="shared" si="12"/>
        <v>0</v>
      </c>
      <c r="G96" s="397">
        <f>+[8]OTCHET!G597</f>
        <v>0</v>
      </c>
      <c r="H96" s="398">
        <f>+[8]OTCHET!H597</f>
        <v>0</v>
      </c>
      <c r="I96" s="398">
        <f>+[8]OTCHET!I597</f>
        <v>0</v>
      </c>
      <c r="J96" s="399">
        <f>+[8]OTCHET!J597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t="str">
        <f>+[8]OTCHET!B608</f>
        <v>31.07.2024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45535</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33</v>
      </c>
      <c r="F15" s="41" t="str">
        <f>[9]OTCHET!F15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[9]OTCHET!E74</f>
        <v>0</v>
      </c>
      <c r="F26" s="133">
        <f t="shared" si="1"/>
        <v>0</v>
      </c>
      <c r="G26" s="134">
        <f>[9]OTCHET!G74</f>
        <v>0</v>
      </c>
      <c r="H26" s="135">
        <f>[9]OTCHET!H74</f>
        <v>0</v>
      </c>
      <c r="I26" s="135">
        <f>[9]OTCHET!I74</f>
        <v>0</v>
      </c>
      <c r="J26" s="136">
        <f>[9]OTCHET!J74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[9]OTCHET!E75</f>
        <v>0</v>
      </c>
      <c r="F27" s="140">
        <f t="shared" si="1"/>
        <v>0</v>
      </c>
      <c r="G27" s="141">
        <f>[9]OTCHET!G75</f>
        <v>0</v>
      </c>
      <c r="H27" s="142">
        <f>[9]OTCHET!H75</f>
        <v>0</v>
      </c>
      <c r="I27" s="142">
        <f>[9]OTCHET!I75</f>
        <v>0</v>
      </c>
      <c r="J27" s="143">
        <f>[9]OTCHET!J75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[9]OTCHET!E77</f>
        <v>0</v>
      </c>
      <c r="F28" s="148">
        <f t="shared" si="1"/>
        <v>0</v>
      </c>
      <c r="G28" s="149">
        <f>[9]OTCHET!G77</f>
        <v>0</v>
      </c>
      <c r="H28" s="150">
        <f>[9]OTCHET!H77</f>
        <v>0</v>
      </c>
      <c r="I28" s="150">
        <f>[9]OTCHET!I77</f>
        <v>0</v>
      </c>
      <c r="J28" s="151">
        <f>[9]OTCHET!J77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[9]OTCHET!E90+[9]OTCHET!E93+[9]OTCHET!E94</f>
        <v>0</v>
      </c>
      <c r="F30" s="162">
        <f t="shared" si="1"/>
        <v>0</v>
      </c>
      <c r="G30" s="163">
        <f>[9]OTCHET!G90+[9]OTCHET!G93+[9]OTCHET!G94</f>
        <v>0</v>
      </c>
      <c r="H30" s="164">
        <f>[9]OTCHET!H90+[9]OTCHET!H93+[9]OTCHET!H94</f>
        <v>0</v>
      </c>
      <c r="I30" s="164">
        <f>[9]OTCHET!I90+[9]OTCHET!I93+[9]OTCHET!I94</f>
        <v>0</v>
      </c>
      <c r="J30" s="165">
        <f>[9]OTCHET!J90+[9]OTCHET!J93+[9]OTCHET!J94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[9]OTCHET!E106</f>
        <v>0</v>
      </c>
      <c r="F31" s="168">
        <f t="shared" si="1"/>
        <v>0</v>
      </c>
      <c r="G31" s="169">
        <f>[9]OTCHET!G106</f>
        <v>0</v>
      </c>
      <c r="H31" s="170">
        <f>[9]OTCHET!H106</f>
        <v>0</v>
      </c>
      <c r="I31" s="170">
        <f>[9]OTCHET!I106</f>
        <v>0</v>
      </c>
      <c r="J31" s="171">
        <f>[9]OTCHET!J106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[9]OTCHET!E110+[9]OTCHET!E119+[9]OTCHET!E135+[9]OTCHET!E136</f>
        <v>0</v>
      </c>
      <c r="F32" s="168">
        <f t="shared" si="1"/>
        <v>0</v>
      </c>
      <c r="G32" s="169">
        <f>[9]OTCHET!G110+[9]OTCHET!G119+[9]OTCHET!G135+[9]OTCHET!G136</f>
        <v>0</v>
      </c>
      <c r="H32" s="170">
        <f>[9]OTCHET!H110+[9]OTCHET!H119+[9]OTCHET!H135+[9]OTCHET!H136</f>
        <v>0</v>
      </c>
      <c r="I32" s="170">
        <f>[9]OTCHET!I110+[9]OTCHET!I119+[9]OTCHET!I135+[9]OTCHET!I136</f>
        <v>0</v>
      </c>
      <c r="J32" s="171">
        <f>[9]OTCHET!J110+[9]OTCHET!J119+[9]OTCHET!J135+[9]OTCHET!J136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[9]OTCHET!E123</f>
        <v>0</v>
      </c>
      <c r="F33" s="120">
        <f t="shared" si="1"/>
        <v>0</v>
      </c>
      <c r="G33" s="121">
        <f>[9]OTCHET!G123</f>
        <v>0</v>
      </c>
      <c r="H33" s="122">
        <f>[9]OTCHET!H123</f>
        <v>0</v>
      </c>
      <c r="I33" s="122">
        <f>[9]OTCHET!I123</f>
        <v>0</v>
      </c>
      <c r="J33" s="123">
        <f>[9]OTCHET!J123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+[9]OTCHET!E137</f>
        <v>0</v>
      </c>
      <c r="F36" s="191">
        <f t="shared" si="1"/>
        <v>0</v>
      </c>
      <c r="G36" s="192">
        <f>+[9]OTCHET!G137</f>
        <v>0</v>
      </c>
      <c r="H36" s="193">
        <f>+[9]OTCHET!H137</f>
        <v>0</v>
      </c>
      <c r="I36" s="193">
        <f>+[9]OTCHET!I137</f>
        <v>0</v>
      </c>
      <c r="J36" s="194">
        <f>+[9]OTCHET!J137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[9]OTCHET!E187</f>
        <v>0</v>
      </c>
      <c r="F40" s="229">
        <f t="shared" si="1"/>
        <v>0</v>
      </c>
      <c r="G40" s="230">
        <f>[9]OTCHET!G187</f>
        <v>0</v>
      </c>
      <c r="H40" s="231">
        <f>[9]OTCHET!H187</f>
        <v>0</v>
      </c>
      <c r="I40" s="231">
        <f>[9]OTCHET!I187</f>
        <v>0</v>
      </c>
      <c r="J40" s="232">
        <f>[9]OTCHET!J187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[9]OTCHET!E190</f>
        <v>0</v>
      </c>
      <c r="F41" s="237">
        <f t="shared" si="1"/>
        <v>0</v>
      </c>
      <c r="G41" s="238">
        <f>[9]OTCHET!G190</f>
        <v>0</v>
      </c>
      <c r="H41" s="239">
        <f>[9]OTCHET!H190</f>
        <v>0</v>
      </c>
      <c r="I41" s="239">
        <f>[9]OTCHET!I190</f>
        <v>0</v>
      </c>
      <c r="J41" s="240">
        <f>[9]OTCHET!J190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+[9]OTCHET!E196+[9]OTCHET!E204</f>
        <v>0</v>
      </c>
      <c r="F42" s="244">
        <f t="shared" si="1"/>
        <v>0</v>
      </c>
      <c r="G42" s="245">
        <f>+[9]OTCHET!G196+[9]OTCHET!G204</f>
        <v>0</v>
      </c>
      <c r="H42" s="246">
        <f>+[9]OTCHET!H196+[9]OTCHET!H204</f>
        <v>0</v>
      </c>
      <c r="I42" s="246">
        <f>+[9]OTCHET!I196+[9]OTCHET!I204</f>
        <v>0</v>
      </c>
      <c r="J42" s="247">
        <f>+[9]OTCHET!J196+[9]OTCHET!J204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+[9]OTCHET!E205+[9]OTCHET!E223+[9]OTCHET!E274</f>
        <v>0</v>
      </c>
      <c r="F43" s="250">
        <f t="shared" si="1"/>
        <v>0</v>
      </c>
      <c r="G43" s="251">
        <f>+[9]OTCHET!G205+[9]OTCHET!G223+[9]OTCHET!G274</f>
        <v>0</v>
      </c>
      <c r="H43" s="252">
        <f>+[9]OTCHET!H205+[9]OTCHET!H223+[9]OTCHET!H274</f>
        <v>0</v>
      </c>
      <c r="I43" s="252">
        <f>+[9]OTCHET!I205+[9]OTCHET!I223+[9]OTCHET!I274</f>
        <v>0</v>
      </c>
      <c r="J43" s="253">
        <f>+[9]OTCHET!J205+[9]OTCHET!J223+[9]OTCHET!J274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+[9]OTCHET!E259</f>
        <v>0</v>
      </c>
      <c r="F47" s="256">
        <f t="shared" si="1"/>
        <v>0</v>
      </c>
      <c r="G47" s="257">
        <f>+[9]OTCHET!G259</f>
        <v>0</v>
      </c>
      <c r="H47" s="258">
        <f>+[9]OTCHET!H259</f>
        <v>0</v>
      </c>
      <c r="I47" s="259">
        <f>+[9]OTCHET!I259</f>
        <v>0</v>
      </c>
      <c r="J47" s="260">
        <f>+[9]OTCHET!J259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[9]OTCHET!E278+[9]OTCHET!E279+[9]OTCHET!E287+[9]OTCHET!E290</f>
        <v>0</v>
      </c>
      <c r="F49" s="168">
        <f t="shared" si="1"/>
        <v>0</v>
      </c>
      <c r="G49" s="169">
        <f>[9]OTCHET!G278+[9]OTCHET!G279+[9]OTCHET!G287+[9]OTCHET!G290</f>
        <v>0</v>
      </c>
      <c r="H49" s="170">
        <f>[9]OTCHET!H278+[9]OTCHET!H279+[9]OTCHET!H287+[9]OTCHET!H290</f>
        <v>0</v>
      </c>
      <c r="I49" s="170">
        <f>[9]OTCHET!I278+[9]OTCHET!I279+[9]OTCHET!I287+[9]OTCHET!I290</f>
        <v>0</v>
      </c>
      <c r="J49" s="171">
        <f>[9]OTCHET!J278+[9]OTCHET!J279+[9]OTCHET!J287+[9]OTCHET!J290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+[9]OTCHET!E291</f>
        <v>0</v>
      </c>
      <c r="F50" s="168">
        <f t="shared" si="1"/>
        <v>0</v>
      </c>
      <c r="G50" s="169">
        <f>+[9]OTCHET!G291</f>
        <v>0</v>
      </c>
      <c r="H50" s="170">
        <f>+[9]OTCHET!H291</f>
        <v>0</v>
      </c>
      <c r="I50" s="170">
        <f>+[9]OTCHET!I291</f>
        <v>0</v>
      </c>
      <c r="J50" s="171">
        <f>+[9]OTCHET!J291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+[9]OTCHET!E275</f>
        <v>0</v>
      </c>
      <c r="F51" s="120">
        <f>+G51+H51+I51+J51</f>
        <v>0</v>
      </c>
      <c r="G51" s="121">
        <f>+[9]OTCHET!G275</f>
        <v>0</v>
      </c>
      <c r="H51" s="122">
        <f>+[9]OTCHET!H275</f>
        <v>0</v>
      </c>
      <c r="I51" s="122">
        <f>+[9]OTCHET!I275</f>
        <v>0</v>
      </c>
      <c r="J51" s="123">
        <f>+[9]OTCHET!J275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+[9]OTCHET!E296</f>
        <v>0</v>
      </c>
      <c r="F52" s="120">
        <f t="shared" si="1"/>
        <v>0</v>
      </c>
      <c r="G52" s="121">
        <f>+[9]OTCHET!G296</f>
        <v>0</v>
      </c>
      <c r="H52" s="122">
        <f>+[9]OTCHET!H296</f>
        <v>0</v>
      </c>
      <c r="I52" s="122">
        <f>+[9]OTCHET!I296</f>
        <v>0</v>
      </c>
      <c r="J52" s="123">
        <f>+[9]OTCHET!J296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[9]OTCHET!E297</f>
        <v>0</v>
      </c>
      <c r="F53" s="267">
        <f t="shared" si="1"/>
        <v>0</v>
      </c>
      <c r="G53" s="268">
        <f>[9]OTCHET!G297</f>
        <v>0</v>
      </c>
      <c r="H53" s="269">
        <f>[9]OTCHET!H297</f>
        <v>0</v>
      </c>
      <c r="I53" s="269">
        <f>[9]OTCHET!I297</f>
        <v>0</v>
      </c>
      <c r="J53" s="270">
        <f>[9]OTCHET!J297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[9]OTCHET!E299</f>
        <v>0</v>
      </c>
      <c r="F54" s="275">
        <f t="shared" si="1"/>
        <v>0</v>
      </c>
      <c r="G54" s="276">
        <f>[9]OTCHET!G299</f>
        <v>0</v>
      </c>
      <c r="H54" s="277">
        <f>[9]OTCHET!H299</f>
        <v>0</v>
      </c>
      <c r="I54" s="277">
        <f>[9]OTCHET!I299</f>
        <v>0</v>
      </c>
      <c r="J54" s="278">
        <f>[9]OTCHET!J299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+[9]OTCHET!E300</f>
        <v>0</v>
      </c>
      <c r="F55" s="284">
        <f t="shared" si="1"/>
        <v>0</v>
      </c>
      <c r="G55" s="285">
        <f>+[9]OTCHET!G300</f>
        <v>0</v>
      </c>
      <c r="H55" s="286">
        <f>+[9]OTCHET!H300</f>
        <v>0</v>
      </c>
      <c r="I55" s="286">
        <f>+[9]OTCHET!I300</f>
        <v>0</v>
      </c>
      <c r="J55" s="287">
        <f>+[9]OTCHET!J300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2014767</v>
      </c>
      <c r="G56" s="294">
        <f t="shared" si="5"/>
        <v>2014767</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+[9]OTCHET!E386+[9]OTCHET!E394+[9]OTCHET!E399+[9]OTCHET!E402+[9]OTCHET!E405+[9]OTCHET!E408+[9]OTCHET!E409+[9]OTCHET!E412+[9]OTCHET!E425+[9]OTCHET!E426+[9]OTCHET!E427+[9]OTCHET!E428+[9]OTCHET!E429</f>
        <v>0</v>
      </c>
      <c r="F58" s="304">
        <f t="shared" si="1"/>
        <v>2014767</v>
      </c>
      <c r="G58" s="305">
        <f>+[9]OTCHET!G386+[9]OTCHET!G394+[9]OTCHET!G399+[9]OTCHET!G402+[9]OTCHET!G405+[9]OTCHET!G408+[9]OTCHET!G409+[9]OTCHET!G412+[9]OTCHET!G425+[9]OTCHET!G426+[9]OTCHET!G427+[9]OTCHET!G428+[9]OTCHET!G429</f>
        <v>2014767</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[9]OTCHET!E408</f>
        <v>0</v>
      </c>
      <c r="F60" s="316">
        <f t="shared" si="1"/>
        <v>0</v>
      </c>
      <c r="G60" s="317">
        <f>[9]OTCHET!G408</f>
        <v>0</v>
      </c>
      <c r="H60" s="318">
        <f>[9]OTCHET!H408</f>
        <v>0</v>
      </c>
      <c r="I60" s="318">
        <f>[9]OTCHET!I408</f>
        <v>0</v>
      </c>
      <c r="J60" s="319">
        <f>[9]OTCHET!J408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[9]OTCHET!E415</f>
        <v>0</v>
      </c>
      <c r="F62" s="199">
        <f t="shared" si="1"/>
        <v>0</v>
      </c>
      <c r="G62" s="200">
        <f>[9]OTCHET!G415</f>
        <v>0</v>
      </c>
      <c r="H62" s="201">
        <f>[9]OTCHET!H415</f>
        <v>0</v>
      </c>
      <c r="I62" s="201">
        <f>[9]OTCHET!I415</f>
        <v>0</v>
      </c>
      <c r="J62" s="202">
        <f>[9]OTCHET!J415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+[9]OTCHET!E252</f>
        <v>0</v>
      </c>
      <c r="F63" s="328">
        <f t="shared" si="1"/>
        <v>0</v>
      </c>
      <c r="G63" s="329">
        <f>+[9]OTCHET!G252</f>
        <v>0</v>
      </c>
      <c r="H63" s="330">
        <f>+[9]OTCHET!H252</f>
        <v>0</v>
      </c>
      <c r="I63" s="330">
        <f>+[9]OTCHET!I252</f>
        <v>0</v>
      </c>
      <c r="J63" s="331">
        <f>+[9]OTCHET!J252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2014767</v>
      </c>
      <c r="G64" s="337">
        <f t="shared" si="6"/>
        <v>2014767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-2014767</v>
      </c>
      <c r="G66" s="349">
        <f t="shared" ref="G66:L66" si="8">SUM(+G68+G76+G77+G84+G85+G86+G89+G90+G91+G92+G93+G94+G95)</f>
        <v>-2014767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[9]OTCHET!E474</f>
        <v>0</v>
      </c>
      <c r="F80" s="375">
        <f t="shared" si="1"/>
        <v>0</v>
      </c>
      <c r="G80" s="376">
        <f>[9]OTCHET!G474</f>
        <v>0</v>
      </c>
      <c r="H80" s="377">
        <f>[9]OTCHET!H474</f>
        <v>0</v>
      </c>
      <c r="I80" s="377">
        <f>[9]OTCHET!I474</f>
        <v>0</v>
      </c>
      <c r="J80" s="378">
        <f>[9]OTCHET!J474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+[9]OTCHET!E482</f>
        <v>0</v>
      </c>
      <c r="F82" s="375">
        <f t="shared" si="1"/>
        <v>0</v>
      </c>
      <c r="G82" s="376">
        <f>+[9]OTCHET!G482</f>
        <v>0</v>
      </c>
      <c r="H82" s="377">
        <f>+[9]OTCHET!H482</f>
        <v>0</v>
      </c>
      <c r="I82" s="377">
        <f>+[9]OTCHET!I482</f>
        <v>0</v>
      </c>
      <c r="J82" s="378">
        <f>+[9]OTCHET!J482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+[9]OTCHET!E483</f>
        <v>0</v>
      </c>
      <c r="F83" s="382">
        <f t="shared" si="1"/>
        <v>0</v>
      </c>
      <c r="G83" s="383">
        <f>+[9]OTCHET!G483</f>
        <v>0</v>
      </c>
      <c r="H83" s="384">
        <f>+[9]OTCHET!H483</f>
        <v>0</v>
      </c>
      <c r="I83" s="384">
        <f>+[9]OTCHET!I483</f>
        <v>0</v>
      </c>
      <c r="J83" s="385">
        <f>+[9]OTCHET!J483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[9]OTCHET!E538</f>
        <v>0</v>
      </c>
      <c r="F84" s="299">
        <f t="shared" si="1"/>
        <v>0</v>
      </c>
      <c r="G84" s="300">
        <f>[9]OTCHET!G538</f>
        <v>0</v>
      </c>
      <c r="H84" s="301">
        <f>[9]OTCHET!H538</f>
        <v>0</v>
      </c>
      <c r="I84" s="301">
        <f>[9]OTCHET!I538</f>
        <v>0</v>
      </c>
      <c r="J84" s="302">
        <f>[9]OTCHET!J538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[9]OTCHET!E539</f>
        <v>0</v>
      </c>
      <c r="F85" s="304">
        <f t="shared" si="1"/>
        <v>0</v>
      </c>
      <c r="G85" s="305">
        <f>[9]OTCHET!G539</f>
        <v>0</v>
      </c>
      <c r="H85" s="306">
        <f>[9]OTCHET!H539</f>
        <v>0</v>
      </c>
      <c r="I85" s="306">
        <f>[9]OTCHET!I539</f>
        <v>0</v>
      </c>
      <c r="J85" s="307">
        <f>[9]OTCHET!J539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-2014767</v>
      </c>
      <c r="G86" s="310">
        <f t="shared" ref="G86:M86" si="11">+G87+G88</f>
        <v>-2014767</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+[9]OTCHET!E524+[9]OTCHET!E527+[9]OTCHET!E547</f>
        <v>0</v>
      </c>
      <c r="F88" s="382">
        <f t="shared" si="1"/>
        <v>-2014767</v>
      </c>
      <c r="G88" s="383">
        <f>+[9]OTCHET!G524+[9]OTCHET!G527+[9]OTCHET!G547</f>
        <v>-2014767</v>
      </c>
      <c r="H88" s="384">
        <f>+[9]OTCHET!H524+[9]OTCHET!H527+[9]OTCHET!H547</f>
        <v>0</v>
      </c>
      <c r="I88" s="384">
        <f>+[9]OTCHET!I524+[9]OTCHET!I527+[9]OTCHET!I547</f>
        <v>0</v>
      </c>
      <c r="J88" s="385">
        <f>+[9]OTCHET!J524+[9]OTCHET!J527+[9]OTCHET!J547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+[9]OTCHET!E576+[9]OTCHET!E577+[9]OTCHET!E578+[9]OTCHET!E579+[9]OTCHET!E580+[9]OTCHET!E581+[9]OTCHET!E582</f>
        <v>0</v>
      </c>
      <c r="F91" s="168">
        <f t="shared" si="12"/>
        <v>0</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0</v>
      </c>
      <c r="J91" s="171">
        <f>+[9]OTCHET!J576+[9]OTCHET!J577+[9]OTCHET!J578+[9]OTCHET!J579+[9]OTCHET!J580+[9]OTCHET!J581+[9]OTCHET!J582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+[9]OTCHET!E583</f>
        <v>0</v>
      </c>
      <c r="F92" s="168">
        <f t="shared" si="12"/>
        <v>0</v>
      </c>
      <c r="G92" s="169">
        <f>+[9]OTCHET!G583</f>
        <v>0</v>
      </c>
      <c r="H92" s="170">
        <f>+[9]OTCHET!H583</f>
        <v>0</v>
      </c>
      <c r="I92" s="170">
        <f>+[9]OTCHET!I583</f>
        <v>0</v>
      </c>
      <c r="J92" s="171">
        <f>+[9]OTCHET!J583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[9]OTCHET!E594</f>
        <v>0</v>
      </c>
      <c r="F95" s="120">
        <f t="shared" si="12"/>
        <v>0</v>
      </c>
      <c r="G95" s="121">
        <f>[9]OTCHET!G594</f>
        <v>0</v>
      </c>
      <c r="H95" s="122">
        <f>[9]OTCHET!H594</f>
        <v>0</v>
      </c>
      <c r="I95" s="122">
        <f>[9]OTCHET!I594</f>
        <v>0</v>
      </c>
      <c r="J95" s="123">
        <f>[9]OTCHET!J594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+[9]OTCHET!E597</f>
        <v>0</v>
      </c>
      <c r="F96" s="396">
        <f t="shared" si="12"/>
        <v>0</v>
      </c>
      <c r="G96" s="397">
        <f>+[9]OTCHET!G597</f>
        <v>0</v>
      </c>
      <c r="H96" s="398">
        <f>+[9]OTCHET!H597</f>
        <v>0</v>
      </c>
      <c r="I96" s="398">
        <f>+[9]OTCHET!I597</f>
        <v>0</v>
      </c>
      <c r="J96" s="399">
        <f>+[9]OTCHET!J597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t="str">
        <f>+[9]OTCHET!B608</f>
        <v>31.08.2024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8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ПЛОВДИВ</v>
      </c>
      <c r="C11" s="22"/>
      <c r="D11" s="22"/>
      <c r="E11" s="23" t="s">
        <v>0</v>
      </c>
      <c r="F11" s="24">
        <f>[10]OTCHET!F9</f>
        <v>45565</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33</v>
      </c>
      <c r="F15" s="41" t="str">
        <f>[10]OTCHET!F15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[10]OTCHET!E74</f>
        <v>0</v>
      </c>
      <c r="F26" s="133">
        <f t="shared" si="1"/>
        <v>0</v>
      </c>
      <c r="G26" s="134">
        <f>[10]OTCHET!G74</f>
        <v>0</v>
      </c>
      <c r="H26" s="135">
        <f>[10]OTCHET!H74</f>
        <v>0</v>
      </c>
      <c r="I26" s="135">
        <f>[10]OTCHET!I74</f>
        <v>0</v>
      </c>
      <c r="J26" s="136">
        <f>[10]OTCHET!J74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[10]OTCHET!E75</f>
        <v>0</v>
      </c>
      <c r="F27" s="140">
        <f t="shared" si="1"/>
        <v>0</v>
      </c>
      <c r="G27" s="141">
        <f>[10]OTCHET!G75</f>
        <v>0</v>
      </c>
      <c r="H27" s="142">
        <f>[10]OTCHET!H75</f>
        <v>0</v>
      </c>
      <c r="I27" s="142">
        <f>[10]OTCHET!I75</f>
        <v>0</v>
      </c>
      <c r="J27" s="143">
        <f>[10]OTCHET!J75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[10]OTCHET!E77</f>
        <v>0</v>
      </c>
      <c r="F28" s="148">
        <f t="shared" si="1"/>
        <v>0</v>
      </c>
      <c r="G28" s="149">
        <f>[10]OTCHET!G77</f>
        <v>0</v>
      </c>
      <c r="H28" s="150">
        <f>[10]OTCHET!H77</f>
        <v>0</v>
      </c>
      <c r="I28" s="150">
        <f>[10]OTCHET!I77</f>
        <v>0</v>
      </c>
      <c r="J28" s="151">
        <f>[10]OTCHET!J77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[10]OTCHET!E90+[10]OTCHET!E93+[10]OTCHET!E94</f>
        <v>0</v>
      </c>
      <c r="F30" s="162">
        <f t="shared" si="1"/>
        <v>0</v>
      </c>
      <c r="G30" s="163">
        <f>[10]OTCHET!G90+[10]OTCHET!G93+[10]OTCHET!G94</f>
        <v>0</v>
      </c>
      <c r="H30" s="164">
        <f>[10]OTCHET!H90+[10]OTCHET!H93+[10]OTCHET!H94</f>
        <v>0</v>
      </c>
      <c r="I30" s="164">
        <f>[10]OTCHET!I90+[10]OTCHET!I93+[10]OTCHET!I94</f>
        <v>0</v>
      </c>
      <c r="J30" s="165">
        <f>[10]OTCHET!J90+[10]OTCHET!J93+[10]OTCHET!J94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[10]OTCHET!E106</f>
        <v>0</v>
      </c>
      <c r="F31" s="168">
        <f t="shared" si="1"/>
        <v>0</v>
      </c>
      <c r="G31" s="169">
        <f>[10]OTCHET!G106</f>
        <v>0</v>
      </c>
      <c r="H31" s="170">
        <f>[10]OTCHET!H106</f>
        <v>0</v>
      </c>
      <c r="I31" s="170">
        <f>[10]OTCHET!I106</f>
        <v>0</v>
      </c>
      <c r="J31" s="171">
        <f>[10]OTCHET!J106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[10]OTCHET!E110+[10]OTCHET!E119+[10]OTCHET!E135+[10]OTCHET!E136</f>
        <v>0</v>
      </c>
      <c r="F32" s="168">
        <f t="shared" si="1"/>
        <v>0</v>
      </c>
      <c r="G32" s="169">
        <f>[10]OTCHET!G110+[10]OTCHET!G119+[10]OTCHET!G135+[10]OTCHET!G136</f>
        <v>0</v>
      </c>
      <c r="H32" s="170">
        <f>[10]OTCHET!H110+[10]OTCHET!H119+[10]OTCHET!H135+[10]OTCHET!H136</f>
        <v>0</v>
      </c>
      <c r="I32" s="170">
        <f>[10]OTCHET!I110+[10]OTCHET!I119+[10]OTCHET!I135+[10]OTCHET!I136</f>
        <v>0</v>
      </c>
      <c r="J32" s="171">
        <f>[10]OTCHET!J110+[10]OTCHET!J119+[10]OTCHET!J135+[10]OTCHET!J136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[10]OTCHET!E123</f>
        <v>0</v>
      </c>
      <c r="F33" s="120">
        <f t="shared" si="1"/>
        <v>0</v>
      </c>
      <c r="G33" s="121">
        <f>[10]OTCHET!G123</f>
        <v>0</v>
      </c>
      <c r="H33" s="122">
        <f>[10]OTCHET!H123</f>
        <v>0</v>
      </c>
      <c r="I33" s="122">
        <f>[10]OTCHET!I123</f>
        <v>0</v>
      </c>
      <c r="J33" s="123">
        <f>[10]OTCHET!J123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+[10]OTCHET!E137</f>
        <v>0</v>
      </c>
      <c r="F36" s="191">
        <f t="shared" si="1"/>
        <v>0</v>
      </c>
      <c r="G36" s="192">
        <f>+[10]OTCHET!G137</f>
        <v>0</v>
      </c>
      <c r="H36" s="193">
        <f>+[10]OTCHET!H137</f>
        <v>0</v>
      </c>
      <c r="I36" s="193">
        <f>+[10]OTCHET!I137</f>
        <v>0</v>
      </c>
      <c r="J36" s="194">
        <f>+[10]OTCHET!J137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[10]OTCHET!E140+[10]OTCHET!E149+[10]OTCHET!E158</f>
        <v>0</v>
      </c>
      <c r="F37" s="199">
        <f t="shared" si="1"/>
        <v>0</v>
      </c>
      <c r="G37" s="200">
        <f>[10]OTCHET!G140+[10]OTCHET!G149+[10]OTCHET!G158</f>
        <v>0</v>
      </c>
      <c r="H37" s="201">
        <f>[10]OTCHET!H140+[10]OTCHET!H149+[10]OTCHET!H158</f>
        <v>0</v>
      </c>
      <c r="I37" s="201">
        <f>[10]OTCHET!I140+[10]OTCHET!I149+[10]OTCHET!I158</f>
        <v>0</v>
      </c>
      <c r="J37" s="202">
        <f>[10]OTCHET!J140+[10]OTCHET!J149+[10]OTCHET!J158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[10]OTCHET!E187</f>
        <v>0</v>
      </c>
      <c r="F40" s="229">
        <f t="shared" si="1"/>
        <v>0</v>
      </c>
      <c r="G40" s="230">
        <f>[10]OTCHET!G187</f>
        <v>0</v>
      </c>
      <c r="H40" s="231">
        <f>[10]OTCHET!H187</f>
        <v>0</v>
      </c>
      <c r="I40" s="231">
        <f>[10]OTCHET!I187</f>
        <v>0</v>
      </c>
      <c r="J40" s="232">
        <f>[10]OTCHET!J187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[10]OTCHET!E190</f>
        <v>0</v>
      </c>
      <c r="F41" s="237">
        <f t="shared" si="1"/>
        <v>0</v>
      </c>
      <c r="G41" s="238">
        <f>[10]OTCHET!G190</f>
        <v>0</v>
      </c>
      <c r="H41" s="239">
        <f>[10]OTCHET!H190</f>
        <v>0</v>
      </c>
      <c r="I41" s="239">
        <f>[10]OTCHET!I190</f>
        <v>0</v>
      </c>
      <c r="J41" s="240">
        <f>[10]OTCHET!J190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+[10]OTCHET!E196+[10]OTCHET!E204</f>
        <v>0</v>
      </c>
      <c r="F42" s="244">
        <f t="shared" si="1"/>
        <v>0</v>
      </c>
      <c r="G42" s="245">
        <f>+[10]OTCHET!G196+[10]OTCHET!G204</f>
        <v>0</v>
      </c>
      <c r="H42" s="246">
        <f>+[10]OTCHET!H196+[10]OTCHET!H204</f>
        <v>0</v>
      </c>
      <c r="I42" s="246">
        <f>+[10]OTCHET!I196+[10]OTCHET!I204</f>
        <v>0</v>
      </c>
      <c r="J42" s="247">
        <f>+[10]OTCHET!J196+[10]OTCHET!J204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+[10]OTCHET!E205+[10]OTCHET!E223+[10]OTCHET!E274</f>
        <v>0</v>
      </c>
      <c r="F43" s="250">
        <f t="shared" si="1"/>
        <v>0</v>
      </c>
      <c r="G43" s="251">
        <f>+[10]OTCHET!G205+[10]OTCHET!G223+[10]OTCHET!G274</f>
        <v>0</v>
      </c>
      <c r="H43" s="252">
        <f>+[10]OTCHET!H205+[10]OTCHET!H223+[10]OTCHET!H274</f>
        <v>0</v>
      </c>
      <c r="I43" s="252">
        <f>+[10]OTCHET!I205+[10]OTCHET!I223+[10]OTCHET!I274</f>
        <v>0</v>
      </c>
      <c r="J43" s="253">
        <f>+[10]OTCHET!J205+[10]OTCHET!J223+[10]OTCHET!J274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+[10]OTCHET!E227+[10]OTCHET!E233+[10]OTCHET!E236+[10]OTCHET!E237+[10]OTCHET!E238+[10]OTCHET!E239+[10]OTCHET!E243</f>
        <v>0</v>
      </c>
      <c r="F44" s="120">
        <f t="shared" si="1"/>
        <v>0</v>
      </c>
      <c r="G44" s="121">
        <f>+[10]OTCHET!G227+[10]OTCHET!G233+[10]OTCHET!G236+[10]OTCHET!G237+[10]OTCHET!G238+[10]OTCHET!G239+[10]OTCHET!G243</f>
        <v>0</v>
      </c>
      <c r="H44" s="122">
        <f>+[10]OTCHET!H227+[10]OTCHET!H233+[10]OTCHET!H236+[10]OTCHET!H237+[10]OTCHET!H238+[10]OTCHET!H239+[10]OTCHET!H243</f>
        <v>0</v>
      </c>
      <c r="I44" s="122">
        <f>+[10]OTCHET!I227+[10]OTCHET!I233+[10]OTCHET!I236+[10]OTCHET!I237+[10]OTCHET!I238+[10]OTCHET!I239+[10]OTCHET!I243</f>
        <v>0</v>
      </c>
      <c r="J44" s="123">
        <f>+[10]OTCHET!J227+[10]OTCHET!J233+[10]OTCHET!J236+[10]OTCHET!J237+[10]OTCHET!J238+[10]OTCHET!J239+[10]OTCHET!J243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+[10]OTCHET!E236+[10]OTCHET!E237+[10]OTCHET!E238+[10]OTCHET!E239+[10]OTCHET!E246+[10]OTCHET!E247+[10]OTCHET!E251</f>
        <v>0</v>
      </c>
      <c r="F45" s="256">
        <f t="shared" si="1"/>
        <v>0</v>
      </c>
      <c r="G45" s="257">
        <f>+[10]OTCHET!G236+[10]OTCHET!G237+[10]OTCHET!G238+[10]OTCHET!G239+[10]OTCHET!G246+[10]OTCHET!G247+[10]OTCHET!G251</f>
        <v>0</v>
      </c>
      <c r="H45" s="258">
        <f>+[10]OTCHET!H236+[10]OTCHET!H237+[10]OTCHET!H238+[10]OTCHET!H239+[10]OTCHET!H246+[10]OTCHET!H247+[10]OTCHET!H251</f>
        <v>0</v>
      </c>
      <c r="I45" s="259">
        <f>+[10]OTCHET!I236+[10]OTCHET!I237+[10]OTCHET!I238+[10]OTCHET!I239+[10]OTCHET!I246+[10]OTCHET!I247+[10]OTCHET!I251</f>
        <v>0</v>
      </c>
      <c r="J45" s="260">
        <f>+[10]OTCHET!J236+[10]OTCHET!J237+[10]OTCHET!J238+[10]OTCHET!J239+[10]OTCHET!J246+[10]OTCHET!J247+[10]OTCHET!J251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+[10]OTCHET!E258+[10]OTCHET!E259+[10]OTCHET!E260+[10]OTCHET!E261</f>
        <v>0</v>
      </c>
      <c r="F46" s="250">
        <f t="shared" si="1"/>
        <v>0</v>
      </c>
      <c r="G46" s="251">
        <f>+[10]OTCHET!G258+[10]OTCHET!G259+[10]OTCHET!G260+[10]OTCHET!G261</f>
        <v>0</v>
      </c>
      <c r="H46" s="252">
        <f>+[10]OTCHET!H258+[10]OTCHET!H259+[10]OTCHET!H260+[10]OTCHET!H261</f>
        <v>0</v>
      </c>
      <c r="I46" s="252">
        <f>+[10]OTCHET!I258+[10]OTCHET!I259+[10]OTCHET!I260+[10]OTCHET!I261</f>
        <v>0</v>
      </c>
      <c r="J46" s="253">
        <f>+[10]OTCHET!J258+[10]OTCHET!J259+[10]OTCHET!J260+[10]OTCHET!J261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+[10]OTCHET!E259</f>
        <v>0</v>
      </c>
      <c r="F47" s="256">
        <f t="shared" si="1"/>
        <v>0</v>
      </c>
      <c r="G47" s="257">
        <f>+[10]OTCHET!G259</f>
        <v>0</v>
      </c>
      <c r="H47" s="258">
        <f>+[10]OTCHET!H259</f>
        <v>0</v>
      </c>
      <c r="I47" s="259">
        <f>+[10]OTCHET!I259</f>
        <v>0</v>
      </c>
      <c r="J47" s="260">
        <f>+[10]OTCHET!J259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+[10]OTCHET!E268+[10]OTCHET!E272+[10]OTCHET!E273</f>
        <v>0</v>
      </c>
      <c r="F48" s="168">
        <f t="shared" si="1"/>
        <v>0</v>
      </c>
      <c r="G48" s="163">
        <f>+[10]OTCHET!G268+[10]OTCHET!G272+[10]OTCHET!G273</f>
        <v>0</v>
      </c>
      <c r="H48" s="164">
        <f>+[10]OTCHET!H268+[10]OTCHET!H272+[10]OTCHET!H273</f>
        <v>0</v>
      </c>
      <c r="I48" s="164">
        <f>+[10]OTCHET!I268+[10]OTCHET!I272+[10]OTCHET!I273</f>
        <v>0</v>
      </c>
      <c r="J48" s="165">
        <f>+[10]OTCHET!J268+[10]OTCHET!J272+[10]OTCHET!J273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[10]OTCHET!E278+[10]OTCHET!E279+[10]OTCHET!E287+[10]OTCHET!E290</f>
        <v>0</v>
      </c>
      <c r="F49" s="168">
        <f t="shared" si="1"/>
        <v>0</v>
      </c>
      <c r="G49" s="169">
        <f>[10]OTCHET!G278+[10]OTCHET!G279+[10]OTCHET!G287+[10]OTCHET!G290</f>
        <v>0</v>
      </c>
      <c r="H49" s="170">
        <f>[10]OTCHET!H278+[10]OTCHET!H279+[10]OTCHET!H287+[10]OTCHET!H290</f>
        <v>0</v>
      </c>
      <c r="I49" s="170">
        <f>[10]OTCHET!I278+[10]OTCHET!I279+[10]OTCHET!I287+[10]OTCHET!I290</f>
        <v>0</v>
      </c>
      <c r="J49" s="171">
        <f>[10]OTCHET!J278+[10]OTCHET!J279+[10]OTCHET!J287+[10]OTCHET!J290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+[10]OTCHET!E291</f>
        <v>0</v>
      </c>
      <c r="F50" s="168">
        <f t="shared" si="1"/>
        <v>0</v>
      </c>
      <c r="G50" s="169">
        <f>+[10]OTCHET!G291</f>
        <v>0</v>
      </c>
      <c r="H50" s="170">
        <f>+[10]OTCHET!H291</f>
        <v>0</v>
      </c>
      <c r="I50" s="170">
        <f>+[10]OTCHET!I291</f>
        <v>0</v>
      </c>
      <c r="J50" s="171">
        <f>+[10]OTCHET!J291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+[10]OTCHET!E275</f>
        <v>0</v>
      </c>
      <c r="F51" s="120">
        <f>+G51+H51+I51+J51</f>
        <v>0</v>
      </c>
      <c r="G51" s="121">
        <f>+[10]OTCHET!G275</f>
        <v>0</v>
      </c>
      <c r="H51" s="122">
        <f>+[10]OTCHET!H275</f>
        <v>0</v>
      </c>
      <c r="I51" s="122">
        <f>+[10]OTCHET!I275</f>
        <v>0</v>
      </c>
      <c r="J51" s="123">
        <f>+[10]OTCHET!J275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+[10]OTCHET!E296</f>
        <v>0</v>
      </c>
      <c r="F52" s="120">
        <f t="shared" si="1"/>
        <v>0</v>
      </c>
      <c r="G52" s="121">
        <f>+[10]OTCHET!G296</f>
        <v>0</v>
      </c>
      <c r="H52" s="122">
        <f>+[10]OTCHET!H296</f>
        <v>0</v>
      </c>
      <c r="I52" s="122">
        <f>+[10]OTCHET!I296</f>
        <v>0</v>
      </c>
      <c r="J52" s="123">
        <f>+[10]OTCHET!J296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[10]OTCHET!E297</f>
        <v>0</v>
      </c>
      <c r="F53" s="267">
        <f t="shared" si="1"/>
        <v>0</v>
      </c>
      <c r="G53" s="268">
        <f>[10]OTCHET!G297</f>
        <v>0</v>
      </c>
      <c r="H53" s="269">
        <f>[10]OTCHET!H297</f>
        <v>0</v>
      </c>
      <c r="I53" s="269">
        <f>[10]OTCHET!I297</f>
        <v>0</v>
      </c>
      <c r="J53" s="270">
        <f>[10]OTCHET!J297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[10]OTCHET!E299</f>
        <v>0</v>
      </c>
      <c r="F54" s="275">
        <f t="shared" si="1"/>
        <v>0</v>
      </c>
      <c r="G54" s="276">
        <f>[10]OTCHET!G299</f>
        <v>0</v>
      </c>
      <c r="H54" s="277">
        <f>[10]OTCHET!H299</f>
        <v>0</v>
      </c>
      <c r="I54" s="277">
        <f>[10]OTCHET!I299</f>
        <v>0</v>
      </c>
      <c r="J54" s="278">
        <f>[10]OTCHET!J299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+[10]OTCHET!E300</f>
        <v>0</v>
      </c>
      <c r="F55" s="284">
        <f t="shared" si="1"/>
        <v>0</v>
      </c>
      <c r="G55" s="285">
        <f>+[10]OTCHET!G300</f>
        <v>0</v>
      </c>
      <c r="H55" s="286">
        <f>+[10]OTCHET!H300</f>
        <v>0</v>
      </c>
      <c r="I55" s="286">
        <f>+[10]OTCHET!I300</f>
        <v>0</v>
      </c>
      <c r="J55" s="287">
        <f>+[10]OTCHET!J300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4131073</v>
      </c>
      <c r="G56" s="294">
        <f t="shared" si="5"/>
        <v>4131073</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+[10]OTCHET!E364+[10]OTCHET!E378+[10]OTCHET!E391</f>
        <v>0</v>
      </c>
      <c r="F57" s="299">
        <f t="shared" si="1"/>
        <v>0</v>
      </c>
      <c r="G57" s="300">
        <f>+[10]OTCHET!G364+[10]OTCHET!G378+[10]OTCHET!G391</f>
        <v>0</v>
      </c>
      <c r="H57" s="301">
        <f>+[10]OTCHET!H364+[10]OTCHET!H378+[10]OTCHET!H391</f>
        <v>0</v>
      </c>
      <c r="I57" s="301">
        <f>+[10]OTCHET!I364+[10]OTCHET!I378+[10]OTCHET!I391</f>
        <v>0</v>
      </c>
      <c r="J57" s="302">
        <f>+[10]OTCHET!J364+[10]OTCHET!J378+[10]OTCHET!J391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+[10]OTCHET!E386+[10]OTCHET!E394+[10]OTCHET!E399+[10]OTCHET!E402+[10]OTCHET!E405+[10]OTCHET!E408+[10]OTCHET!E409+[10]OTCHET!E412+[10]OTCHET!E425+[10]OTCHET!E426+[10]OTCHET!E427+[10]OTCHET!E428+[10]OTCHET!E429</f>
        <v>0</v>
      </c>
      <c r="F58" s="304">
        <f t="shared" si="1"/>
        <v>4131073</v>
      </c>
      <c r="G58" s="305">
        <f>+[10]OTCHET!G386+[10]OTCHET!G394+[10]OTCHET!G399+[10]OTCHET!G402+[10]OTCHET!G405+[10]OTCHET!G408+[10]OTCHET!G409+[10]OTCHET!G412+[10]OTCHET!G425+[10]OTCHET!G426+[10]OTCHET!G427+[10]OTCHET!G428+[10]OTCHET!G429</f>
        <v>4131073</v>
      </c>
      <c r="H58" s="306">
        <f>+[10]OTCHET!H386+[10]OTCHET!H394+[10]OTCHET!H399+[10]OTCHET!H402+[10]OTCHET!H405+[10]OTCHET!H408+[10]OTCHET!H409+[10]OTCHET!H412+[10]OTCHET!H425+[10]OTCHET!H426+[10]OTCHET!H427+[10]OTCHET!H428+[10]OTCHET!H429</f>
        <v>0</v>
      </c>
      <c r="I58" s="306">
        <f>+[10]OTCHET!I386+[10]OTCHET!I394+[10]OTCHET!I399+[10]OTCHET!I402+[10]OTCHET!I405+[10]OTCHET!I408+[10]OTCHET!I409+[10]OTCHET!I412+[10]OTCHET!I425+[10]OTCHET!I426+[10]OTCHET!I427+[10]OTCHET!I428+[10]OTCHET!I429</f>
        <v>0</v>
      </c>
      <c r="J58" s="307">
        <f>+[10]OTCHET!J386+[10]OTCHET!J394+[10]OTCHET!J399+[10]OTCHET!J402+[10]OTCHET!J405+[10]OTCHET!J408+[10]OTCHET!J409+[10]OTCHET!J412+[10]OTCHET!J425+[10]OTCHET!J426+[10]OTCHET!J427+[10]OTCHET!J428+[10]OTCHET!J429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+[10]OTCHET!E425+[10]OTCHET!E426+[10]OTCHET!E427+[10]OTCHET!E428+[10]OTCHET!E429</f>
        <v>0</v>
      </c>
      <c r="F59" s="309">
        <f t="shared" si="1"/>
        <v>0</v>
      </c>
      <c r="G59" s="310">
        <f>+[10]OTCHET!G425+[10]OTCHET!G426+[10]OTCHET!G427+[10]OTCHET!G428+[10]OTCHET!G429</f>
        <v>0</v>
      </c>
      <c r="H59" s="311">
        <f>+[10]OTCHET!H425+[10]OTCHET!H426+[10]OTCHET!H427+[10]OTCHET!H428+[10]OTCHET!H429</f>
        <v>0</v>
      </c>
      <c r="I59" s="311">
        <f>+[10]OTCHET!I425+[10]OTCHET!I426+[10]OTCHET!I427+[10]OTCHET!I428+[10]OTCHET!I429</f>
        <v>0</v>
      </c>
      <c r="J59" s="312">
        <f>+[10]OTCHET!J425+[10]OTCHET!J426+[10]OTCHET!J427+[10]OTCHET!J428+[10]OTCHET!J429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[10]OTCHET!E408</f>
        <v>0</v>
      </c>
      <c r="F60" s="316">
        <f t="shared" si="1"/>
        <v>0</v>
      </c>
      <c r="G60" s="317">
        <f>[10]OTCHET!G408</f>
        <v>0</v>
      </c>
      <c r="H60" s="318">
        <f>[10]OTCHET!H408</f>
        <v>0</v>
      </c>
      <c r="I60" s="318">
        <f>[10]OTCHET!I408</f>
        <v>0</v>
      </c>
      <c r="J60" s="319">
        <f>[10]OTCHET!J408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[10]OTCHET!E415</f>
        <v>0</v>
      </c>
      <c r="F62" s="199">
        <f t="shared" si="1"/>
        <v>0</v>
      </c>
      <c r="G62" s="200">
        <f>[10]OTCHET!G415</f>
        <v>0</v>
      </c>
      <c r="H62" s="201">
        <f>[10]OTCHET!H415</f>
        <v>0</v>
      </c>
      <c r="I62" s="201">
        <f>[10]OTCHET!I415</f>
        <v>0</v>
      </c>
      <c r="J62" s="202">
        <f>[10]OTCHET!J415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+[10]OTCHET!E252</f>
        <v>0</v>
      </c>
      <c r="F63" s="328">
        <f t="shared" si="1"/>
        <v>0</v>
      </c>
      <c r="G63" s="329">
        <f>+[10]OTCHET!G252</f>
        <v>0</v>
      </c>
      <c r="H63" s="330">
        <f>+[10]OTCHET!H252</f>
        <v>0</v>
      </c>
      <c r="I63" s="330">
        <f>+[10]OTCHET!I252</f>
        <v>0</v>
      </c>
      <c r="J63" s="331">
        <f>+[10]OTCHET!J252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4131073</v>
      </c>
      <c r="G64" s="337">
        <f t="shared" si="6"/>
        <v>4131073</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-4131073</v>
      </c>
      <c r="G66" s="349">
        <f t="shared" ref="G66:L66" si="8">SUM(+G68+G76+G77+G84+G85+G86+G89+G90+G91+G92+G93+G94+G95)</f>
        <v>-4131073</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+[10]OTCHET!E485+[10]OTCHET!E486+[10]OTCHET!E489+[10]OTCHET!E490+[10]OTCHET!E493+[10]OTCHET!E494+[10]OTCHET!E498</f>
        <v>0</v>
      </c>
      <c r="F69" s="367">
        <f t="shared" si="1"/>
        <v>0</v>
      </c>
      <c r="G69" s="368">
        <f>+[10]OTCHET!G485+[10]OTCHET!G486+[10]OTCHET!G489+[10]OTCHET!G490+[10]OTCHET!G493+[10]OTCHET!G494+[10]OTCHET!G498</f>
        <v>0</v>
      </c>
      <c r="H69" s="369">
        <f>+[10]OTCHET!H485+[10]OTCHET!H486+[10]OTCHET!H489+[10]OTCHET!H490+[10]OTCHET!H493+[10]OTCHET!H494+[10]OTCHET!H498</f>
        <v>0</v>
      </c>
      <c r="I69" s="369">
        <f>+[10]OTCHET!I485+[10]OTCHET!I486+[10]OTCHET!I489+[10]OTCHET!I490+[10]OTCHET!I493+[10]OTCHET!I494+[10]OTCHET!I498</f>
        <v>0</v>
      </c>
      <c r="J69" s="370">
        <f>+[10]OTCHET!J485+[10]OTCHET!J486+[10]OTCHET!J489+[10]OTCHET!J490+[10]OTCHET!J493+[10]OTCHET!J494+[10]OTCHET!J498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+[10]OTCHET!E487+[10]OTCHET!E488+[10]OTCHET!E491+[10]OTCHET!E492+[10]OTCHET!E495+[10]OTCHET!E496+[10]OTCHET!E497+[10]OTCHET!E499</f>
        <v>0</v>
      </c>
      <c r="F70" s="375">
        <f t="shared" si="1"/>
        <v>0</v>
      </c>
      <c r="G70" s="376">
        <f>+[10]OTCHET!G487+[10]OTCHET!G488+[10]OTCHET!G491+[10]OTCHET!G492+[10]OTCHET!G495+[10]OTCHET!G496+[10]OTCHET!G497+[10]OTCHET!G499</f>
        <v>0</v>
      </c>
      <c r="H70" s="377">
        <f>+[10]OTCHET!H487+[10]OTCHET!H488+[10]OTCHET!H491+[10]OTCHET!H492+[10]OTCHET!H495+[10]OTCHET!H496+[10]OTCHET!H497+[10]OTCHET!H499</f>
        <v>0</v>
      </c>
      <c r="I70" s="377">
        <f>+[10]OTCHET!I487+[10]OTCHET!I488+[10]OTCHET!I491+[10]OTCHET!I492+[10]OTCHET!I495+[10]OTCHET!I496+[10]OTCHET!I497+[10]OTCHET!I499</f>
        <v>0</v>
      </c>
      <c r="J70" s="378">
        <f>+[10]OTCHET!J487+[10]OTCHET!J488+[10]OTCHET!J491+[10]OTCHET!J492+[10]OTCHET!J495+[10]OTCHET!J496+[10]OTCHET!J497+[10]OTCHET!J499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+[10]OTCHET!E500</f>
        <v>0</v>
      </c>
      <c r="F71" s="375">
        <f t="shared" si="1"/>
        <v>0</v>
      </c>
      <c r="G71" s="376">
        <f>+[10]OTCHET!G500</f>
        <v>0</v>
      </c>
      <c r="H71" s="377">
        <f>+[10]OTCHET!H500</f>
        <v>0</v>
      </c>
      <c r="I71" s="377">
        <f>+[10]OTCHET!I500</f>
        <v>0</v>
      </c>
      <c r="J71" s="378">
        <f>+[10]OTCHET!J500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+[10]OTCHET!E505</f>
        <v>0</v>
      </c>
      <c r="F72" s="375">
        <f t="shared" si="1"/>
        <v>0</v>
      </c>
      <c r="G72" s="376">
        <f>+[10]OTCHET!G505</f>
        <v>0</v>
      </c>
      <c r="H72" s="377">
        <f>+[10]OTCHET!H505</f>
        <v>0</v>
      </c>
      <c r="I72" s="377">
        <f>+[10]OTCHET!I505</f>
        <v>0</v>
      </c>
      <c r="J72" s="378">
        <f>+[10]OTCHET!J505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+[10]OTCHET!E545</f>
        <v>0</v>
      </c>
      <c r="F73" s="375">
        <f t="shared" si="1"/>
        <v>0</v>
      </c>
      <c r="G73" s="376">
        <f>+[10]OTCHET!G545</f>
        <v>0</v>
      </c>
      <c r="H73" s="377">
        <f>+[10]OTCHET!H545</f>
        <v>0</v>
      </c>
      <c r="I73" s="377">
        <f>+[10]OTCHET!I545</f>
        <v>0</v>
      </c>
      <c r="J73" s="378">
        <f>+[10]OTCHET!J545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+[10]OTCHET!E584+[10]OTCHET!E585</f>
        <v>0</v>
      </c>
      <c r="F74" s="375">
        <f t="shared" si="1"/>
        <v>0</v>
      </c>
      <c r="G74" s="376">
        <f>+[10]OTCHET!G584+[10]OTCHET!G585</f>
        <v>0</v>
      </c>
      <c r="H74" s="377">
        <f>+[10]OTCHET!H584+[10]OTCHET!H585</f>
        <v>0</v>
      </c>
      <c r="I74" s="377">
        <f>+[10]OTCHET!I584+[10]OTCHET!I585</f>
        <v>0</v>
      </c>
      <c r="J74" s="378">
        <f>+[10]OTCHET!J584+[10]OTCHET!J585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+[10]OTCHET!E586+[10]OTCHET!E587+[10]OTCHET!E588</f>
        <v>0</v>
      </c>
      <c r="F75" s="382">
        <f t="shared" si="1"/>
        <v>0</v>
      </c>
      <c r="G75" s="383">
        <f>+[10]OTCHET!G586+[10]OTCHET!G587+[10]OTCHET!G588</f>
        <v>0</v>
      </c>
      <c r="H75" s="384">
        <f>+[10]OTCHET!H586+[10]OTCHET!H587+[10]OTCHET!H588</f>
        <v>0</v>
      </c>
      <c r="I75" s="384">
        <f>+[10]OTCHET!I586+[10]OTCHET!I587+[10]OTCHET!I588</f>
        <v>0</v>
      </c>
      <c r="J75" s="385">
        <f>+[10]OTCHET!J586+[10]OTCHET!J587+[10]OTCHET!J588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[10]OTCHET!E464</f>
        <v>0</v>
      </c>
      <c r="F76" s="299">
        <f t="shared" si="1"/>
        <v>0</v>
      </c>
      <c r="G76" s="300">
        <f>[10]OTCHET!G464</f>
        <v>0</v>
      </c>
      <c r="H76" s="301">
        <f>[10]OTCHET!H464</f>
        <v>0</v>
      </c>
      <c r="I76" s="301">
        <f>[10]OTCHET!I464</f>
        <v>0</v>
      </c>
      <c r="J76" s="302">
        <f>[10]OTCHET!J464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+[10]OTCHET!E469+[10]OTCHET!E472</f>
        <v>0</v>
      </c>
      <c r="F78" s="367">
        <f t="shared" si="1"/>
        <v>0</v>
      </c>
      <c r="G78" s="368">
        <f>+[10]OTCHET!G469+[10]OTCHET!G472</f>
        <v>0</v>
      </c>
      <c r="H78" s="369">
        <f>+[10]OTCHET!H469+[10]OTCHET!H472</f>
        <v>0</v>
      </c>
      <c r="I78" s="369">
        <f>+[10]OTCHET!I469+[10]OTCHET!I472</f>
        <v>0</v>
      </c>
      <c r="J78" s="370">
        <f>+[10]OTCHET!J469+[10]OTCHET!J472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+[10]OTCHET!E470+[10]OTCHET!E473</f>
        <v>0</v>
      </c>
      <c r="F79" s="375">
        <f t="shared" si="1"/>
        <v>0</v>
      </c>
      <c r="G79" s="376">
        <f>+[10]OTCHET!G470+[10]OTCHET!G473</f>
        <v>0</v>
      </c>
      <c r="H79" s="377">
        <f>+[10]OTCHET!H470+[10]OTCHET!H473</f>
        <v>0</v>
      </c>
      <c r="I79" s="377">
        <f>+[10]OTCHET!I470+[10]OTCHET!I473</f>
        <v>0</v>
      </c>
      <c r="J79" s="378">
        <f>+[10]OTCHET!J470+[10]OTCHET!J473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[10]OTCHET!E474</f>
        <v>0</v>
      </c>
      <c r="F80" s="375">
        <f t="shared" si="1"/>
        <v>0</v>
      </c>
      <c r="G80" s="376">
        <f>[10]OTCHET!G474</f>
        <v>0</v>
      </c>
      <c r="H80" s="377">
        <f>[10]OTCHET!H474</f>
        <v>0</v>
      </c>
      <c r="I80" s="377">
        <f>[10]OTCHET!I474</f>
        <v>0</v>
      </c>
      <c r="J80" s="378">
        <f>[10]OTCHET!J474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+[10]OTCHET!E482</f>
        <v>0</v>
      </c>
      <c r="F82" s="375">
        <f t="shared" si="1"/>
        <v>0</v>
      </c>
      <c r="G82" s="376">
        <f>+[10]OTCHET!G482</f>
        <v>0</v>
      </c>
      <c r="H82" s="377">
        <f>+[10]OTCHET!H482</f>
        <v>0</v>
      </c>
      <c r="I82" s="377">
        <f>+[10]OTCHET!I482</f>
        <v>0</v>
      </c>
      <c r="J82" s="378">
        <f>+[10]OTCHET!J482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+[10]OTCHET!E483</f>
        <v>0</v>
      </c>
      <c r="F83" s="382">
        <f t="shared" si="1"/>
        <v>0</v>
      </c>
      <c r="G83" s="383">
        <f>+[10]OTCHET!G483</f>
        <v>0</v>
      </c>
      <c r="H83" s="384">
        <f>+[10]OTCHET!H483</f>
        <v>0</v>
      </c>
      <c r="I83" s="384">
        <f>+[10]OTCHET!I483</f>
        <v>0</v>
      </c>
      <c r="J83" s="385">
        <f>+[10]OTCHET!J483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[10]OTCHET!E538</f>
        <v>0</v>
      </c>
      <c r="F84" s="299">
        <f t="shared" si="1"/>
        <v>0</v>
      </c>
      <c r="G84" s="300">
        <f>[10]OTCHET!G538</f>
        <v>0</v>
      </c>
      <c r="H84" s="301">
        <f>[10]OTCHET!H538</f>
        <v>0</v>
      </c>
      <c r="I84" s="301">
        <f>[10]OTCHET!I538</f>
        <v>0</v>
      </c>
      <c r="J84" s="302">
        <f>[10]OTCHET!J538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[10]OTCHET!E539</f>
        <v>0</v>
      </c>
      <c r="F85" s="304">
        <f t="shared" si="1"/>
        <v>0</v>
      </c>
      <c r="G85" s="305">
        <f>[10]OTCHET!G539</f>
        <v>0</v>
      </c>
      <c r="H85" s="306">
        <f>[10]OTCHET!H539</f>
        <v>0</v>
      </c>
      <c r="I85" s="306">
        <f>[10]OTCHET!I539</f>
        <v>0</v>
      </c>
      <c r="J85" s="307">
        <f>[10]OTCHET!J539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-4131073</v>
      </c>
      <c r="G86" s="310">
        <f t="shared" ref="G86:M86" si="11">+G87+G88</f>
        <v>-4131073</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+[10]OTCHET!E506+[10]OTCHET!E515+[10]OTCHET!E519+[10]OTCHET!E546</f>
        <v>0</v>
      </c>
      <c r="F87" s="367">
        <f t="shared" si="1"/>
        <v>0</v>
      </c>
      <c r="G87" s="368">
        <f>+[10]OTCHET!G506+[10]OTCHET!G515+[10]OTCHET!G519+[10]OTCHET!G546</f>
        <v>0</v>
      </c>
      <c r="H87" s="369">
        <f>+[10]OTCHET!H506+[10]OTCHET!H515+[10]OTCHET!H519+[10]OTCHET!H546</f>
        <v>0</v>
      </c>
      <c r="I87" s="369">
        <f>+[10]OTCHET!I506+[10]OTCHET!I515+[10]OTCHET!I519+[10]OTCHET!I546</f>
        <v>0</v>
      </c>
      <c r="J87" s="370">
        <f>+[10]OTCHET!J506+[10]OTCHET!J515+[10]OTCHET!J519+[10]OTCHET!J546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+[10]OTCHET!E524+[10]OTCHET!E527+[10]OTCHET!E547</f>
        <v>0</v>
      </c>
      <c r="F88" s="382">
        <f t="shared" si="1"/>
        <v>-4131073</v>
      </c>
      <c r="G88" s="383">
        <f>+[10]OTCHET!G524+[10]OTCHET!G527+[10]OTCHET!G547</f>
        <v>-4131073</v>
      </c>
      <c r="H88" s="384">
        <f>+[10]OTCHET!H524+[10]OTCHET!H527+[10]OTCHET!H547</f>
        <v>0</v>
      </c>
      <c r="I88" s="384">
        <f>+[10]OTCHET!I524+[10]OTCHET!I527+[10]OTCHET!I547</f>
        <v>0</v>
      </c>
      <c r="J88" s="385">
        <f>+[10]OTCHET!J524+[10]OTCHET!J527+[10]OTCHET!J547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[10]OTCHET!E534</f>
        <v>0</v>
      </c>
      <c r="F89" s="299">
        <f t="shared" ref="F89:F96" si="12">+G89+H89+I89+J89</f>
        <v>0</v>
      </c>
      <c r="G89" s="300">
        <f>[10]OTCHET!G534</f>
        <v>0</v>
      </c>
      <c r="H89" s="301">
        <f>[10]OTCHET!H534</f>
        <v>0</v>
      </c>
      <c r="I89" s="301">
        <f>[10]OTCHET!I534</f>
        <v>0</v>
      </c>
      <c r="J89" s="302">
        <f>[10]OTCHET!J534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+[10]OTCHET!E570+[10]OTCHET!E571+[10]OTCHET!E572+[10]OTCHET!E573+[10]OTCHET!E574+[10]OTCHET!E575</f>
        <v>0</v>
      </c>
      <c r="F90" s="304">
        <f t="shared" si="12"/>
        <v>0</v>
      </c>
      <c r="G90" s="305">
        <f>+[10]OTCHET!G570+[10]OTCHET!G571+[10]OTCHET!G572+[10]OTCHET!G573+[10]OTCHET!G574+[10]OTCHET!G575</f>
        <v>0</v>
      </c>
      <c r="H90" s="306">
        <f>+[10]OTCHET!H570+[10]OTCHET!H571+[10]OTCHET!H572+[10]OTCHET!H573+[10]OTCHET!H574+[10]OTCHET!H575</f>
        <v>0</v>
      </c>
      <c r="I90" s="306">
        <f>+[10]OTCHET!I570+[10]OTCHET!I571+[10]OTCHET!I572+[10]OTCHET!I573+[10]OTCHET!I574+[10]OTCHET!I575</f>
        <v>0</v>
      </c>
      <c r="J90" s="307">
        <f>+[10]OTCHET!J570+[10]OTCHET!J571+[10]OTCHET!J572+[10]OTCHET!J573+[10]OTCHET!J574+[10]OTCHET!J575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+[10]OTCHET!E576+[10]OTCHET!E577+[10]OTCHET!E578+[10]OTCHET!E579+[10]OTCHET!E580+[10]OTCHET!E581+[10]OTCHET!E582</f>
        <v>0</v>
      </c>
      <c r="F91" s="168">
        <f t="shared" si="12"/>
        <v>0</v>
      </c>
      <c r="G91" s="169">
        <f>+[10]OTCHET!G576+[10]OTCHET!G577+[10]OTCHET!G578+[10]OTCHET!G579+[10]OTCHET!G580+[10]OTCHET!G581+[10]OTCHET!G582</f>
        <v>0</v>
      </c>
      <c r="H91" s="170">
        <f>+[10]OTCHET!H576+[10]OTCHET!H577+[10]OTCHET!H578+[10]OTCHET!H579+[10]OTCHET!H580+[10]OTCHET!H581+[10]OTCHET!H582</f>
        <v>0</v>
      </c>
      <c r="I91" s="170">
        <f>+[10]OTCHET!I576+[10]OTCHET!I577+[10]OTCHET!I578+[10]OTCHET!I579+[10]OTCHET!I580+[10]OTCHET!I581+[10]OTCHET!I582</f>
        <v>0</v>
      </c>
      <c r="J91" s="171">
        <f>+[10]OTCHET!J576+[10]OTCHET!J577+[10]OTCHET!J578+[10]OTCHET!J579+[10]OTCHET!J580+[10]OTCHET!J581+[10]OTCHET!J582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+[10]OTCHET!E583</f>
        <v>0</v>
      </c>
      <c r="F92" s="168">
        <f t="shared" si="12"/>
        <v>0</v>
      </c>
      <c r="G92" s="169">
        <f>+[10]OTCHET!G583</f>
        <v>0</v>
      </c>
      <c r="H92" s="170">
        <f>+[10]OTCHET!H583</f>
        <v>0</v>
      </c>
      <c r="I92" s="170">
        <f>+[10]OTCHET!I583</f>
        <v>0</v>
      </c>
      <c r="J92" s="171">
        <f>+[10]OTCHET!J583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+[10]OTCHET!E590+[10]OTCHET!E591</f>
        <v>0</v>
      </c>
      <c r="F93" s="168">
        <f t="shared" si="12"/>
        <v>0</v>
      </c>
      <c r="G93" s="169">
        <f>+[10]OTCHET!G590+[10]OTCHET!G591</f>
        <v>0</v>
      </c>
      <c r="H93" s="170">
        <f>+[10]OTCHET!H590+[10]OTCHET!H591</f>
        <v>0</v>
      </c>
      <c r="I93" s="170">
        <f>+[10]OTCHET!I590+[10]OTCHET!I591</f>
        <v>0</v>
      </c>
      <c r="J93" s="171">
        <f>+[10]OTCHET!J590+[10]OTCHET!J591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+[10]OTCHET!E592+[10]OTCHET!E593</f>
        <v>0</v>
      </c>
      <c r="F94" s="168">
        <f t="shared" si="12"/>
        <v>0</v>
      </c>
      <c r="G94" s="169">
        <f>+[10]OTCHET!G592+[10]OTCHET!G593</f>
        <v>0</v>
      </c>
      <c r="H94" s="170">
        <f>+[10]OTCHET!H592+[10]OTCHET!H593</f>
        <v>0</v>
      </c>
      <c r="I94" s="170">
        <f>+[10]OTCHET!I592+[10]OTCHET!I593</f>
        <v>0</v>
      </c>
      <c r="J94" s="171">
        <f>+[10]OTCHET!J592+[10]OTCHET!J593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[10]OTCHET!E594</f>
        <v>0</v>
      </c>
      <c r="F95" s="120">
        <f t="shared" si="12"/>
        <v>0</v>
      </c>
      <c r="G95" s="121">
        <f>[10]OTCHET!G594</f>
        <v>0</v>
      </c>
      <c r="H95" s="122">
        <f>[10]OTCHET!H594</f>
        <v>0</v>
      </c>
      <c r="I95" s="122">
        <f>[10]OTCHET!I594</f>
        <v>0</v>
      </c>
      <c r="J95" s="123">
        <f>[10]OTCHET!J594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+[10]OTCHET!E597</f>
        <v>0</v>
      </c>
      <c r="F96" s="396">
        <f t="shared" si="12"/>
        <v>0</v>
      </c>
      <c r="G96" s="397">
        <f>+[10]OTCHET!G597</f>
        <v>0</v>
      </c>
      <c r="H96" s="398">
        <f>+[10]OTCHET!H597</f>
        <v>0</v>
      </c>
      <c r="I96" s="398">
        <f>+[10]OTCHET!I597</f>
        <v>0</v>
      </c>
      <c r="J96" s="399">
        <f>+[10]OTCHET!J597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+[10]OTCHET!H608</f>
        <v>0</v>
      </c>
      <c r="C107" s="421"/>
      <c r="D107" s="421"/>
      <c r="E107" s="426"/>
      <c r="F107" s="19"/>
      <c r="G107" s="427">
        <f>+[10]OTCHET!E608</f>
        <v>0</v>
      </c>
      <c r="H107" s="427">
        <f>+[10]OTCHET!F608</f>
        <v>0</v>
      </c>
      <c r="I107" s="428"/>
      <c r="J107" s="429" t="str">
        <f>+[10]OTCHET!B608</f>
        <v>30.09.2024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9</vt:i4>
      </vt:variant>
    </vt:vector>
  </HeadingPairs>
  <TitlesOfParts>
    <vt:vector size="9" baseType="lpstr">
      <vt:lpstr>OTCHET-agreg pokazateli 012024 </vt:lpstr>
      <vt:lpstr>OTCHET-agreg pokazateli 022024 </vt:lpstr>
      <vt:lpstr>OTCHET-agreg pokazateli 032024 </vt:lpstr>
      <vt:lpstr>OTCHET-agreg pokazateli 042024 </vt:lpstr>
      <vt:lpstr>OTCHET-agreg pokazateli 052024 </vt:lpstr>
      <vt:lpstr>OTCHET-agreg pokazateli 062024 </vt:lpstr>
      <vt:lpstr>OTCHET-agreg pokazateli 072024 </vt:lpstr>
      <vt:lpstr>OTCHET-agreg pokazateli 082024 </vt:lpstr>
      <vt:lpstr>OTCHET-agreg pokazateli 092024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2024-10-16T13:06:32Z</dcterms:modified>
</cp:coreProperties>
</file>